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Users\amazumdar\Documents\Customer Facing-Documents\Indiana State RFP Documents\"/>
    </mc:Choice>
  </mc:AlternateContent>
  <xr:revisionPtr revIDLastSave="0" documentId="13_ncr:1_{DA1EF427-7AC0-4DD5-8A48-8F19F0205A86}" xr6:coauthVersionLast="45" xr6:coauthVersionMax="46" xr10:uidLastSave="{00000000-0000-0000-0000-000000000000}"/>
  <bookViews>
    <workbookView xWindow="-110" yWindow="-110" windowWidth="19420" windowHeight="10420" activeTab="2" xr2:uid="{00000000-000D-0000-FFFF-FFFF00000000}"/>
  </bookViews>
  <sheets>
    <sheet name="Instructions" sheetId="1" r:id="rId1"/>
    <sheet name="Summary" sheetId="2" r:id="rId2"/>
    <sheet name="BWC Solutions" sheetId="6" r:id="rId3"/>
    <sheet name="Equipment &amp; Accessories" sheetId="7" r:id="rId4"/>
    <sheet name="Software" sheetId="3" r:id="rId5"/>
    <sheet name="Hosting" sheetId="8" r:id="rId6"/>
    <sheet name="Discounts &amp; Other Pricing" sheetId="5" r:id="rId7"/>
    <sheet name="Devices" sheetId="4" state="hidden"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4" i="2" l="1"/>
  <c r="F24" i="2"/>
  <c r="E24" i="2"/>
  <c r="D24" i="2"/>
  <c r="C24" i="2"/>
  <c r="A1" i="8"/>
  <c r="A2" i="8"/>
  <c r="E10" i="8"/>
  <c r="I24" i="2" l="1"/>
  <c r="A2" i="5" l="1"/>
  <c r="A1" i="5"/>
  <c r="C30" i="3"/>
  <c r="D21" i="2" s="1"/>
  <c r="D30" i="3"/>
  <c r="E21" i="2" s="1"/>
  <c r="E30" i="3"/>
  <c r="F21" i="2" s="1"/>
  <c r="F30" i="3"/>
  <c r="G21" i="2" s="1"/>
  <c r="B30" i="3"/>
  <c r="C21" i="2" s="1"/>
  <c r="B21" i="2"/>
  <c r="B20" i="2"/>
  <c r="D10" i="3"/>
  <c r="D11" i="3"/>
  <c r="D12" i="3"/>
  <c r="D13" i="3"/>
  <c r="D14" i="3"/>
  <c r="D15" i="3"/>
  <c r="D16" i="3"/>
  <c r="D17" i="3"/>
  <c r="A2" i="3"/>
  <c r="A1" i="3"/>
  <c r="D18" i="3"/>
  <c r="G29" i="3"/>
  <c r="G28" i="3"/>
  <c r="G27" i="3"/>
  <c r="G26" i="3"/>
  <c r="G25" i="3"/>
  <c r="J17" i="6"/>
  <c r="F17" i="2" s="1"/>
  <c r="K17" i="6"/>
  <c r="G17" i="2" s="1"/>
  <c r="I17" i="6"/>
  <c r="E17" i="2" s="1"/>
  <c r="H17" i="6"/>
  <c r="D17" i="2" s="1"/>
  <c r="G17" i="6"/>
  <c r="C17" i="2" s="1"/>
  <c r="K16" i="6"/>
  <c r="G16" i="2" s="1"/>
  <c r="I16" i="6"/>
  <c r="E16" i="2" s="1"/>
  <c r="J16" i="6"/>
  <c r="F16" i="2" s="1"/>
  <c r="H16" i="6"/>
  <c r="D16" i="2" s="1"/>
  <c r="K13" i="6"/>
  <c r="G11" i="2" s="1"/>
  <c r="J13" i="6"/>
  <c r="F11" i="2" s="1"/>
  <c r="I13" i="6"/>
  <c r="E11" i="2" s="1"/>
  <c r="H13" i="6"/>
  <c r="D11" i="2" s="1"/>
  <c r="K12" i="6"/>
  <c r="G10" i="2" s="1"/>
  <c r="J12" i="6"/>
  <c r="F10" i="2" s="1"/>
  <c r="I12" i="6"/>
  <c r="E10" i="2" s="1"/>
  <c r="H12" i="6"/>
  <c r="D10" i="2" s="1"/>
  <c r="G16" i="6"/>
  <c r="C16" i="2" s="1"/>
  <c r="G13" i="6"/>
  <c r="C11" i="2" s="1"/>
  <c r="G12" i="6"/>
  <c r="C10" i="2" s="1"/>
  <c r="A5" i="4"/>
  <c r="A2" i="4"/>
  <c r="A1" i="4"/>
  <c r="A5" i="6"/>
  <c r="A2" i="6"/>
  <c r="A1" i="6"/>
  <c r="A5" i="7"/>
  <c r="A2" i="7"/>
  <c r="A1" i="7"/>
  <c r="A2" i="2"/>
  <c r="A1" i="2"/>
  <c r="G30" i="3" l="1"/>
  <c r="G12" i="2"/>
  <c r="I10" i="2"/>
  <c r="I11" i="2"/>
  <c r="I21" i="2"/>
  <c r="D12" i="2"/>
  <c r="F12" i="2"/>
  <c r="I16" i="2"/>
  <c r="E12" i="2"/>
  <c r="C12" i="2"/>
  <c r="I17" i="2"/>
  <c r="C20" i="3"/>
  <c r="B20" i="3"/>
  <c r="D19" i="3"/>
  <c r="D20" i="3" s="1"/>
  <c r="E20" i="2" l="1"/>
  <c r="E25" i="2" s="1"/>
  <c r="G20" i="2"/>
  <c r="G25" i="2" s="1"/>
  <c r="D20" i="2"/>
  <c r="D25" i="2" s="1"/>
  <c r="C20" i="2"/>
  <c r="C25" i="2" s="1"/>
  <c r="F20" i="2"/>
  <c r="F25" i="2" s="1"/>
  <c r="I12" i="2"/>
  <c r="I20" i="2" l="1"/>
  <c r="I25" i="2" s="1"/>
</calcChain>
</file>

<file path=xl/sharedStrings.xml><?xml version="1.0" encoding="utf-8"?>
<sst xmlns="http://schemas.openxmlformats.org/spreadsheetml/2006/main" count="304" uniqueCount="168">
  <si>
    <t xml:space="preserve">2.   Return a working Excel file with your proposal.  Proposals submitted without a working copy of this Excel file may be deemed unresponsive. </t>
  </si>
  <si>
    <t>5.  The Cost Proposal must be submitted in the original format.  Any attempt to manipulate the format of the Cost Proposal document, attach caveats to pricing, or submit pricing that deviates from the current format will put your proposal at risk.</t>
  </si>
  <si>
    <t>Summary</t>
  </si>
  <si>
    <t>Respondent's Name:</t>
  </si>
  <si>
    <t>Cost</t>
  </si>
  <si>
    <t>Software Licensing</t>
  </si>
  <si>
    <t>&lt;Specify&gt;</t>
  </si>
  <si>
    <t>Software Totals</t>
  </si>
  <si>
    <t>Annual Software Maintenance</t>
  </si>
  <si>
    <t>Maintenance Option 1</t>
  </si>
  <si>
    <t>Maintenance Option 2</t>
  </si>
  <si>
    <t>Maintenance Option 3</t>
  </si>
  <si>
    <t>Maintenance Option 4</t>
  </si>
  <si>
    <t>Maintenance Option 5</t>
  </si>
  <si>
    <t>Discount % Offered</t>
  </si>
  <si>
    <t>Catalog Item or Category of Items</t>
  </si>
  <si>
    <t>Annual Cost Per License</t>
  </si>
  <si>
    <t>Type of Training / Details</t>
  </si>
  <si>
    <t>SOFTWARE COSTS</t>
  </si>
  <si>
    <t>Discounts &amp; Other Pricing</t>
  </si>
  <si>
    <r>
      <t xml:space="preserve">3.  Price provided must be </t>
    </r>
    <r>
      <rPr>
        <b/>
        <sz val="11"/>
        <color indexed="8"/>
        <rFont val="Calibri"/>
        <family val="2"/>
      </rPr>
      <t>ALL-INCLUSIVE,</t>
    </r>
    <r>
      <rPr>
        <sz val="11"/>
        <color theme="1"/>
        <rFont val="Calibri"/>
        <family val="2"/>
        <scheme val="minor"/>
      </rPr>
      <t xml:space="preserve"> including all costs associated with the providing the requested services.</t>
    </r>
  </si>
  <si>
    <t>INSTRUCTIONS</t>
  </si>
  <si>
    <t>7. Pricing will be valid for 180 days from date of submission.</t>
  </si>
  <si>
    <t>Attachment D - Cost Proposal</t>
  </si>
  <si>
    <t>RFP # 100-21-66665 - BODY WORN CAMERA SOLUTION</t>
  </si>
  <si>
    <t>Description</t>
  </si>
  <si>
    <t>One complete BWC solution with one forward facing in-car camera</t>
  </si>
  <si>
    <t>Complete BWC and in-car forward facing camera installation for one car (retrofitting)</t>
  </si>
  <si>
    <t>Body Camera Charging Accessories</t>
  </si>
  <si>
    <t>Complete Wiring for BWC solution</t>
  </si>
  <si>
    <t>Complete Wiring for BWC solution with one forward facing camera</t>
  </si>
  <si>
    <t>Complete Cabling BWC solution</t>
  </si>
  <si>
    <t>Complete Cabling for BWC solution with one forward facing camera</t>
  </si>
  <si>
    <t>Line Item</t>
  </si>
  <si>
    <t>Model Number</t>
  </si>
  <si>
    <t>Unit Price</t>
  </si>
  <si>
    <t>Complete BWC Solution with installation for one Vehicle (retrofitting)</t>
  </si>
  <si>
    <t>Complete BWC Solution with installation for one Vehicle (upfitting)</t>
  </si>
  <si>
    <t>Body Camera Mounts, Holders, Equipment &amp; Accessories</t>
  </si>
  <si>
    <t>Supplier UOM</t>
  </si>
  <si>
    <t>Supplier 
Qty per UOM</t>
  </si>
  <si>
    <t>Price Per UOM</t>
  </si>
  <si>
    <t>EXAMPLE ACCESSORY</t>
  </si>
  <si>
    <t>XXXXXYYYYZZZ123</t>
  </si>
  <si>
    <t>BOX</t>
  </si>
  <si>
    <t>#</t>
  </si>
  <si>
    <t>Modem</t>
  </si>
  <si>
    <t>Antenna</t>
  </si>
  <si>
    <t>Forward facing in-car camera</t>
  </si>
  <si>
    <t>Mounting Accessory #1  &lt;Specify&gt;</t>
  </si>
  <si>
    <t>Mounting Accessory #2  &lt;Specify&gt;</t>
  </si>
  <si>
    <t>Mounting Accessory #3  &lt;Specify&gt;</t>
  </si>
  <si>
    <t>Mounting Accessory #4  &lt;Specify&gt;</t>
  </si>
  <si>
    <t>Mounting Accessory #5  &lt;Specify&gt;</t>
  </si>
  <si>
    <t>Body Camera Solutions</t>
  </si>
  <si>
    <t>Body Camera</t>
  </si>
  <si>
    <t>Holster Trigger Sensor</t>
  </si>
  <si>
    <t>Taser Trigger Sensor</t>
  </si>
  <si>
    <t>Door Sensor</t>
  </si>
  <si>
    <t>Long Gun Rack Sensor</t>
  </si>
  <si>
    <t>Estimated Year 1 Quantity</t>
  </si>
  <si>
    <t>Estimated Annual Quantities 
(Years 2-5)</t>
  </si>
  <si>
    <t>Year 1 Total Estimated Cost</t>
  </si>
  <si>
    <t>Year 2 Total Estimated Cost</t>
  </si>
  <si>
    <t>Year 3 Total Estimated Cost</t>
  </si>
  <si>
    <t>Year 4 Total Estimated Cost</t>
  </si>
  <si>
    <t>Year 5 Total Estimated Cost</t>
  </si>
  <si>
    <t>TBD</t>
  </si>
  <si>
    <t>Solutions with In-Car Camera</t>
  </si>
  <si>
    <t>Solutions without In-Car Camera</t>
  </si>
  <si>
    <t>Category</t>
  </si>
  <si>
    <t>Year 1</t>
  </si>
  <si>
    <t>Year 2</t>
  </si>
  <si>
    <t>Year 3</t>
  </si>
  <si>
    <t>Year 4</t>
  </si>
  <si>
    <t>TOTAL:</t>
  </si>
  <si>
    <t>One complete BWC Solution without Vehicle Installation</t>
  </si>
  <si>
    <t>Year 5</t>
  </si>
  <si>
    <t>Licensing &amp; Software</t>
  </si>
  <si>
    <t>User Licensing Costs</t>
  </si>
  <si>
    <t>TOTAL 5-YEAR COST</t>
  </si>
  <si>
    <t>Assumptions/Comments:</t>
  </si>
  <si>
    <t>CAD System Software Interface</t>
  </si>
  <si>
    <r>
      <t xml:space="preserve">Please describe your annual </t>
    </r>
    <r>
      <rPr>
        <b/>
        <u/>
        <sz val="11"/>
        <color theme="1"/>
        <rFont val="Calibri"/>
        <family val="2"/>
        <scheme val="minor"/>
      </rPr>
      <t>software maintenance and support</t>
    </r>
    <r>
      <rPr>
        <sz val="11"/>
        <color theme="1"/>
        <rFont val="Calibri"/>
        <family val="2"/>
        <scheme val="minor"/>
      </rPr>
      <t xml:space="preserve"> offerings.  If multiple options are available, please describe and show the costs over a five-year period.  It is desired that there is an ability to have the maintenance contracts come into effect post-implementation of the software and services. </t>
    </r>
    <r>
      <rPr>
        <i/>
        <sz val="11"/>
        <color theme="1"/>
        <rFont val="Calibri"/>
        <family val="2"/>
        <scheme val="minor"/>
      </rPr>
      <t xml:space="preserve">(Please refer to additional assumptions/conditions outlined in </t>
    </r>
    <r>
      <rPr>
        <b/>
        <i/>
        <u/>
        <sz val="11"/>
        <color theme="1"/>
        <rFont val="Calibri"/>
        <family val="2"/>
        <scheme val="minor"/>
      </rPr>
      <t>Instructions Tab</t>
    </r>
    <r>
      <rPr>
        <b/>
        <i/>
        <sz val="11"/>
        <color theme="1"/>
        <rFont val="Calibri"/>
        <family val="2"/>
        <scheme val="minor"/>
      </rPr>
      <t>, #6).</t>
    </r>
  </si>
  <si>
    <t>Estimated Annual Cost Total</t>
  </si>
  <si>
    <t>Estimated 
Quantity</t>
  </si>
  <si>
    <t>Software 
Components</t>
  </si>
  <si>
    <r>
      <t xml:space="preserve">4.  Pricing proposed must correspond directly to the information presented in the Respondent's </t>
    </r>
    <r>
      <rPr>
        <u/>
        <sz val="11"/>
        <color indexed="8"/>
        <rFont val="Calibri"/>
        <family val="2"/>
        <scheme val="minor"/>
      </rPr>
      <t>Technical Proposal</t>
    </r>
    <r>
      <rPr>
        <sz val="11"/>
        <color indexed="8"/>
        <rFont val="Calibri"/>
        <family val="2"/>
        <scheme val="minor"/>
      </rPr>
      <t xml:space="preserve">, as well as the information presented in the </t>
    </r>
    <r>
      <rPr>
        <u/>
        <sz val="11"/>
        <color indexed="8"/>
        <rFont val="Calibri"/>
        <family val="2"/>
        <scheme val="minor"/>
      </rPr>
      <t>Mandatory and Minimum Requirements.</t>
    </r>
    <r>
      <rPr>
        <sz val="11"/>
        <color indexed="8"/>
        <rFont val="Calibri"/>
        <family val="2"/>
        <scheme val="minor"/>
      </rPr>
      <t xml:space="preserve"> Evaluators will expect proposed costs to reflect all services described in the Technical Proposal and Requirements responses.</t>
    </r>
  </si>
  <si>
    <t>I. DISCOUNTS OFFERED FOR OTHER CATALOG ITEMS</t>
  </si>
  <si>
    <t>IV. Additional Savings Opportunities / Other Comments</t>
  </si>
  <si>
    <t>II. PROPOSED ADDITIONAL TRAINING COSTS</t>
  </si>
  <si>
    <t>Please list any other discounts offered for Other Catalog Offerings, which would be made available to the Indiana State Police. If providing discount offerings on other catalog items, please identify the applicable items and the discount offered.</t>
  </si>
  <si>
    <t xml:space="preserve">Please identify potential training costs, if future training (not covered in the SOW) is conducted by the vendor. Please indicate the type of training offered and the associated costs. </t>
  </si>
  <si>
    <t>III. Extended Warranty pricing</t>
  </si>
  <si>
    <t>Extended Warranty Timeframe</t>
  </si>
  <si>
    <t>There is an interest in purchasing extended warranties beyond the required minimum warranty to be offered to the State.  Please indicate the length of the extended warranties offered by your company and the associated costs.</t>
  </si>
  <si>
    <t xml:space="preserve">Respondent's should populate the YELLOW shaded cells in each column. </t>
  </si>
  <si>
    <t>Maintenance &amp; Support Totals</t>
  </si>
  <si>
    <r>
      <t xml:space="preserve">One complete BWC Solution without Vehicle Installation
</t>
    </r>
    <r>
      <rPr>
        <sz val="10"/>
        <color rgb="FFC00000"/>
        <rFont val="Calibri"/>
        <family val="2"/>
        <scheme val="minor"/>
      </rPr>
      <t>(Consists of all components needed to allow for the functionality of a worn video and audio system. This includes, but is not limited to, cameras, cabling, antennas, microphones, etc.)</t>
    </r>
  </si>
  <si>
    <r>
      <t xml:space="preserve">One complete BWC solution with one forward facing in-car camera
</t>
    </r>
    <r>
      <rPr>
        <sz val="10"/>
        <color rgb="FFC00000"/>
        <rFont val="Calibri"/>
        <family val="2"/>
        <scheme val="minor"/>
      </rPr>
      <t>(Consists of all components needed to allow for integration and the functionality of a worn video and audio system. This includes, but is not limited to, cameras, cabling, antennas, microphones, etc.)</t>
    </r>
  </si>
  <si>
    <t>Respondents are requested to populate the yellow-shaded cells with any discounts or special offerings available to the State.</t>
  </si>
  <si>
    <r>
      <t xml:space="preserve">Appendix #
</t>
    </r>
    <r>
      <rPr>
        <sz val="11"/>
        <color theme="1"/>
        <rFont val="Calibri"/>
        <family val="2"/>
        <scheme val="minor"/>
      </rPr>
      <t>(Containing Model Numbers)</t>
    </r>
  </si>
  <si>
    <t>Respondents should provide one or more separate appendices, listing out the model numbers of each item that is included in the respective solution.  Unit Price should be the total cost of one complete solution, as described by the corresponding cell in Column B.</t>
  </si>
  <si>
    <t>Manager/Admin Licensing Costs</t>
  </si>
  <si>
    <t>Complete BWC Solution and in-car forward facing camera installation for one car (retrofitting)</t>
  </si>
  <si>
    <t>Complete BWC Solution and in-car forward facing camera installation for one car (upfitting)</t>
  </si>
  <si>
    <t>Detailed Description
(e.g., functionality, purpose, manufacturer, etc.)</t>
  </si>
  <si>
    <t>Name of Hosting Solution</t>
  </si>
  <si>
    <t>Total Monthly Cost</t>
  </si>
  <si>
    <r>
      <t>Number of Applicable Months</t>
    </r>
    <r>
      <rPr>
        <b/>
        <vertAlign val="superscript"/>
        <sz val="11"/>
        <color theme="1"/>
        <rFont val="Calibri"/>
        <family val="2"/>
        <scheme val="minor"/>
      </rPr>
      <t>1</t>
    </r>
  </si>
  <si>
    <r>
      <rPr>
        <vertAlign val="superscript"/>
        <sz val="11"/>
        <color theme="1"/>
        <rFont val="Calibri"/>
        <family val="2"/>
        <scheme val="minor"/>
      </rPr>
      <t>1</t>
    </r>
    <r>
      <rPr>
        <sz val="11"/>
        <color theme="1"/>
        <rFont val="Calibri"/>
        <family val="2"/>
        <scheme val="minor"/>
      </rPr>
      <t>Number of Applicable Months should not exceed the Total Months of the initial contract term</t>
    </r>
  </si>
  <si>
    <t>&lt;If Applicable&gt;</t>
  </si>
  <si>
    <t>Hosting Cost (if applicable)</t>
  </si>
  <si>
    <t>Total Hosting Cost for Initial Contract Period</t>
  </si>
  <si>
    <t>Estimated 5-Year Cost Total per Category</t>
  </si>
  <si>
    <t>(Applicable for both "Solution without In-Car Camera" and "Solution with In-Car Camera")</t>
  </si>
  <si>
    <r>
      <t xml:space="preserve">Use amount in cell </t>
    </r>
    <r>
      <rPr>
        <sz val="11"/>
        <color theme="1"/>
        <rFont val="Times New Roman"/>
        <family val="1"/>
      </rPr>
      <t>I26</t>
    </r>
    <r>
      <rPr>
        <sz val="11"/>
        <color theme="1"/>
        <rFont val="Calibri"/>
        <family val="2"/>
        <scheme val="minor"/>
      </rPr>
      <t xml:space="preserve"> for "Total Bid Amount" on Attachment A,  Attachment A1, &amp; Attachment C.</t>
    </r>
  </si>
  <si>
    <r>
      <rPr>
        <b/>
        <sz val="11"/>
        <color theme="1"/>
        <rFont val="Calibri"/>
        <family val="2"/>
        <scheme val="minor"/>
      </rPr>
      <t xml:space="preserve">Column B:  </t>
    </r>
    <r>
      <rPr>
        <sz val="11"/>
        <color theme="1"/>
        <rFont val="Calibri"/>
        <family val="2"/>
        <scheme val="minor"/>
      </rPr>
      <t xml:space="preserve">Respondents should specify what mounting accessories are needed/offered, in addition to any other mounts, holders, equipment, and accessories that should be listed.
</t>
    </r>
    <r>
      <rPr>
        <b/>
        <sz val="11"/>
        <color theme="1"/>
        <rFont val="Calibri"/>
        <family val="2"/>
        <scheme val="minor"/>
      </rPr>
      <t xml:space="preserve">Column C:  </t>
    </r>
    <r>
      <rPr>
        <sz val="11"/>
        <color theme="1"/>
        <rFont val="Calibri"/>
        <family val="2"/>
        <scheme val="minor"/>
      </rPr>
      <t xml:space="preserve">Respondents should list the model number of the proposed item. 
</t>
    </r>
    <r>
      <rPr>
        <b/>
        <sz val="11"/>
        <color theme="1"/>
        <rFont val="Calibri"/>
        <family val="2"/>
        <scheme val="minor"/>
      </rPr>
      <t xml:space="preserve">Column D - F:  </t>
    </r>
    <r>
      <rPr>
        <sz val="11"/>
        <color theme="1"/>
        <rFont val="Calibri"/>
        <family val="2"/>
        <scheme val="minor"/>
      </rPr>
      <t xml:space="preserve">Respondents should enter the lowest unit of measure in which the item can be purchased, provide the quantity that comes in the proposed UOM, and provide pricing for the UOM that was proposed. </t>
    </r>
  </si>
  <si>
    <t>Gun Holster Sensor</t>
  </si>
  <si>
    <t>Long Gun Rack Trigger</t>
  </si>
  <si>
    <t>Emergency Lights Trigger</t>
  </si>
  <si>
    <r>
      <t xml:space="preserve">Please fill in the cells shaded in yellow. Respondents must include all costs associated with software licensing and components.  If there are additional software components that are not currently included, Respondents should provide the name of those components in the specified cells.  </t>
    </r>
    <r>
      <rPr>
        <sz val="11"/>
        <color rgb="FFFF0000"/>
        <rFont val="Calibri"/>
        <family val="2"/>
        <scheme val="minor"/>
      </rPr>
      <t xml:space="preserve">Respondents should also use the information below to put the appropriate "Estimated Quantity" for the </t>
    </r>
    <r>
      <rPr>
        <i/>
        <sz val="11"/>
        <color rgb="FFFF0000"/>
        <rFont val="Calibri"/>
        <family val="2"/>
        <scheme val="minor"/>
      </rPr>
      <t>CAD System Software Interface</t>
    </r>
    <r>
      <rPr>
        <sz val="11"/>
        <color rgb="FFFF0000"/>
        <rFont val="Calibri"/>
        <family val="2"/>
        <scheme val="minor"/>
      </rPr>
      <t xml:space="preserve"> "Software Componnent" line. </t>
    </r>
    <r>
      <rPr>
        <sz val="11"/>
        <rFont val="Calibri"/>
        <family val="2"/>
        <scheme val="minor"/>
      </rPr>
      <t xml:space="preserve">
</t>
    </r>
    <r>
      <rPr>
        <sz val="11"/>
        <color rgb="FFFF0000"/>
        <rFont val="Calibri"/>
        <family val="2"/>
        <scheme val="minor"/>
      </rPr>
      <t>The CAD System Software Interface's will occur at our Regional Dispatch Centers (RDCs).  ISP currently has six (6) RDCs throughout the state that would need to be interfaced with the BWC solution.  Each RDC services 1 - 3 districts.  There are 14 total district in the State.</t>
    </r>
  </si>
  <si>
    <r>
      <t xml:space="preserve">6.  The Cost Proposal should be provided using the Indiana State Police's estimated numbers provided in the RFP. To further illustrate and assist in level-setting proposed costs, bidders should propose costs, under the  assumptions/conditions listed below. Estimated quantities have been provided in the applicable sections of the Cost Proposal template:
As stated in the RFP, ISP estimates purchasing about 970 complete solutions (including vehicle installation) during the first contract year and about 50 annually (without vehicle installation) thereafter (see “BWC Solutions” tab).  ISP will not be purchasing 970 Solutions without In-Car Camera (Line Items # 1 &amp; 2) and 970 Solutions with In-Car Camera (Line Items # </t>
    </r>
    <r>
      <rPr>
        <sz val="11"/>
        <color rgb="FFFF0000"/>
        <rFont val="Calibri"/>
        <family val="2"/>
      </rPr>
      <t>4 &amp; 5</t>
    </r>
    <r>
      <rPr>
        <sz val="11"/>
        <color theme="1"/>
        <rFont val="Calibri"/>
        <family val="2"/>
      </rPr>
      <t xml:space="preserve">); they will purchase one type or the other the first year.
At this time, the State intends to evaluate the Cost Proposal utilizing the cost input from Respondents for Line Items # </t>
    </r>
    <r>
      <rPr>
        <sz val="11"/>
        <color rgb="FFFF0000"/>
        <rFont val="Calibri"/>
        <family val="2"/>
      </rPr>
      <t>4 &amp; 5</t>
    </r>
    <r>
      <rPr>
        <sz val="11"/>
        <color theme="1"/>
        <rFont val="Calibri"/>
        <family val="2"/>
      </rPr>
      <t xml:space="preserve"> from the “BWC Solutions” tab.  However, the evaluation could shift to Line Items # 1 &amp; 2 from the “BWC Solutions” tab, depending on funding.  Should this switch occur, the State will reach out to all respondents to make them aware of the change and request updated forms (i.e. M/WBE, IVOSB, IEI).  Respondents are encouraged to submit competitive pricing for both types of solutions.  The current “Summary” tab provides a totaled amount utilizing Line Items # </t>
    </r>
    <r>
      <rPr>
        <sz val="11"/>
        <color rgb="FFFF0000"/>
        <rFont val="Calibri"/>
        <family val="2"/>
      </rPr>
      <t>4 &amp; 5</t>
    </r>
    <r>
      <rPr>
        <sz val="11"/>
        <color theme="1"/>
        <rFont val="Calibri"/>
        <family val="2"/>
      </rPr>
      <t xml:space="preserve"> (see formula in cell I26).</t>
    </r>
  </si>
  <si>
    <t>Hosting Cost</t>
  </si>
  <si>
    <t>Hosting</t>
  </si>
  <si>
    <t xml:space="preserve">Please fill in the cells shaded in yellow. Respondents must include all costs associated with cloud hosting the System on the supplier's environment below. </t>
  </si>
  <si>
    <t>COMMENTS:</t>
  </si>
  <si>
    <r>
      <t>The totals below are taken from the information Respondent has given on the BWC Solutions, Software</t>
    </r>
    <r>
      <rPr>
        <sz val="11"/>
        <color rgb="FFFF0000"/>
        <rFont val="Calibri"/>
        <family val="2"/>
        <scheme val="minor"/>
      </rPr>
      <t>, and Hosting</t>
    </r>
    <r>
      <rPr>
        <sz val="11"/>
        <color theme="1"/>
        <rFont val="Calibri"/>
        <family val="2"/>
        <scheme val="minor"/>
      </rPr>
      <t xml:space="preserve"> tabs.</t>
    </r>
  </si>
  <si>
    <r>
      <t xml:space="preserve">1.  Respondent's should only populate the </t>
    </r>
    <r>
      <rPr>
        <b/>
        <sz val="11"/>
        <color indexed="8"/>
        <rFont val="Calibri"/>
        <family val="2"/>
      </rPr>
      <t>YELLOW</t>
    </r>
    <r>
      <rPr>
        <sz val="11"/>
        <color theme="1"/>
        <rFont val="Calibri"/>
        <family val="2"/>
        <scheme val="minor"/>
      </rPr>
      <t xml:space="preserve"> shaded cells in the </t>
    </r>
    <r>
      <rPr>
        <u/>
        <sz val="11"/>
        <color theme="1"/>
        <rFont val="Calibri"/>
        <family val="2"/>
        <scheme val="minor"/>
      </rPr>
      <t>BWC Solutions</t>
    </r>
    <r>
      <rPr>
        <u/>
        <sz val="11"/>
        <color indexed="8"/>
        <rFont val="Calibri"/>
        <family val="2"/>
      </rPr>
      <t>, Equipment &amp; Accessories, Software, Hosting, and Discounts &amp; Other Pricing</t>
    </r>
    <r>
      <rPr>
        <sz val="11"/>
        <color theme="1"/>
        <rFont val="Calibri"/>
        <family val="2"/>
        <scheme val="minor"/>
      </rPr>
      <t xml:space="preserve"> tabs of this excel spreadsheet. Proposed costs should align with the cost fields specified. </t>
    </r>
  </si>
  <si>
    <t xml:space="preserve">Axon </t>
  </si>
  <si>
    <t>73202, 11508, 11534, 73248, 74211, 71104, 73286, 75015, 71044</t>
  </si>
  <si>
    <t>73202, 11508, 11534, 73248, 74211, 71104, 73286, 75015, 71044, 71088, 80181, 74063</t>
  </si>
  <si>
    <t xml:space="preserve">Item #2 assumes the installation for one vehicle without in-car camera system, so therefore only the Year 1 cost of the Complete BWC Solution is listed because there would be no additional installation costs without the in-car system. </t>
  </si>
  <si>
    <t>Body-Worn Camera</t>
  </si>
  <si>
    <t>1-Bay Docking Station</t>
  </si>
  <si>
    <t>Signal Sidearm Kit</t>
  </si>
  <si>
    <t>Included in Fleet Solution</t>
  </si>
  <si>
    <t>N/A</t>
  </si>
  <si>
    <t>Fleet Antenna</t>
  </si>
  <si>
    <t>Router</t>
  </si>
  <si>
    <t>Fleet 2 Kit</t>
  </si>
  <si>
    <t>USB Cable for AB3</t>
  </si>
  <si>
    <t>11534 (Included in BWC Cost)</t>
  </si>
  <si>
    <t>Included in BWC Cost</t>
  </si>
  <si>
    <t>Included in BWC &amp; Fleet Kit Cost</t>
  </si>
  <si>
    <t>11534 + 74110</t>
  </si>
  <si>
    <t>USB Cable for AB3 + Fleet Ethernet Cable (25FT)</t>
  </si>
  <si>
    <t>Mounting Accessory #1  Molle Mount, Double, Axon Rapidlock (BWC)</t>
  </si>
  <si>
    <t>11508 (1 Mount Included in BWC Cost)</t>
  </si>
  <si>
    <t>Mount</t>
  </si>
  <si>
    <t>$0.00*</t>
  </si>
  <si>
    <t>Axon Body 3 - 4 Year Extended Warranty</t>
  </si>
  <si>
    <t>Mounting Accessory #2 Camera Mount, Front, Fleet 2 (In-Car)</t>
  </si>
  <si>
    <t>$0.00**</t>
  </si>
  <si>
    <t>Mounting Accessory #3  Controller Mount, Rear Camera, Fleet 2 (In-Car)</t>
  </si>
  <si>
    <t>$0.00***</t>
  </si>
  <si>
    <t xml:space="preserve">*The cost of 1 Mount for each Body-Worn Camera is included in the cost of the camera. Any mounts additional after 1 mount per camera will be at an additional fee. 
**The cost of 1 Front-Facing Camera Mount is included in the price of the Fleet 2 Kit. Any mounts addititional outside of the 1:1 mounts that come with each kit will be at an additional fee. 
***The cost of 1 Rear Camera Mount and Controller Mount is included in the price of the Fleet 2 Kit. Any mounts addititional outside of the 1:1 mounts that come with each kit will be at an additional fee. </t>
  </si>
  <si>
    <t>Axon Respond Plus (Livestream+Alerts)</t>
  </si>
  <si>
    <t>Unlimited Storage Licensing Costs</t>
  </si>
  <si>
    <t>Performance</t>
  </si>
  <si>
    <t>Taser 7 Certification</t>
  </si>
  <si>
    <t>Technology Assurance Plan AB3</t>
  </si>
  <si>
    <t>AB3 - 1-Bay Dock - 4 Year Extended Warranty</t>
  </si>
  <si>
    <t>Extended Warranty, 4 Year, Fleet 2 Kit</t>
  </si>
  <si>
    <t>Included in Fleet Software Cost</t>
  </si>
  <si>
    <t>Fleet 2 (in-car) Unlimited 60 Licensing</t>
  </si>
  <si>
    <t>Axon Full Service (40 Hr Implementation + Training)</t>
  </si>
  <si>
    <t>Technology Assurance Plan 1-Bay Dock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</si>
</sst>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7" formatCode="&quot;$&quot;#,##0.00_);\(&quot;$&quot;#,##0.00\)"/>
    <numFmt numFmtId="8" formatCode="&quot;$&quot;#,##0.00_);[Red]\(&quot;$&quot;#,##0.00\)"/>
    <numFmt numFmtId="44" formatCode="_(&quot;$&quot;* #,##0.00_);_(&quot;$&quot;* \(#,##0.00\);_(&quot;$&quot;* &quot;-&quot;??_);_(@_)"/>
    <numFmt numFmtId="43" formatCode="_(* #,##0.00_);_(* \(#,##0.00\);_(* &quot;-&quot;??_);_(@_)"/>
    <numFmt numFmtId="164" formatCode="&quot;$&quot;#,##0.00"/>
  </numFmts>
  <fonts count="41"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0"/>
      <name val="Arial"/>
      <family val="2"/>
    </font>
    <font>
      <b/>
      <sz val="11"/>
      <name val="Calibri"/>
      <family val="2"/>
      <scheme val="minor"/>
    </font>
    <font>
      <b/>
      <sz val="18"/>
      <name val="Calibri"/>
      <family val="2"/>
      <scheme val="minor"/>
    </font>
    <font>
      <b/>
      <sz val="11"/>
      <color indexed="8"/>
      <name val="Calibri"/>
      <family val="2"/>
    </font>
    <font>
      <u/>
      <sz val="11"/>
      <color indexed="8"/>
      <name val="Calibri"/>
      <family val="2"/>
    </font>
    <font>
      <sz val="11"/>
      <color indexed="8"/>
      <name val="Calibri"/>
      <family val="2"/>
      <scheme val="minor"/>
    </font>
    <font>
      <sz val="11"/>
      <color theme="1"/>
      <name val="Calibri"/>
      <family val="2"/>
    </font>
    <font>
      <b/>
      <u/>
      <sz val="11"/>
      <color theme="1"/>
      <name val="Calibri"/>
      <family val="2"/>
      <scheme val="minor"/>
    </font>
    <font>
      <sz val="11"/>
      <name val="Calibri"/>
      <family val="2"/>
      <scheme val="minor"/>
    </font>
    <font>
      <b/>
      <i/>
      <sz val="12"/>
      <color theme="0"/>
      <name val="Calibri"/>
      <family val="2"/>
      <scheme val="minor"/>
    </font>
    <font>
      <u/>
      <sz val="11"/>
      <color indexed="8"/>
      <name val="Calibri"/>
      <family val="2"/>
      <scheme val="minor"/>
    </font>
    <font>
      <b/>
      <sz val="9"/>
      <color theme="1"/>
      <name val="Calibri"/>
      <family val="2"/>
      <scheme val="minor"/>
    </font>
    <font>
      <i/>
      <sz val="11"/>
      <color theme="1"/>
      <name val="Calibri"/>
      <family val="2"/>
      <scheme val="minor"/>
    </font>
    <font>
      <b/>
      <i/>
      <u/>
      <sz val="11"/>
      <color theme="1"/>
      <name val="Calibri"/>
      <family val="2"/>
      <scheme val="minor"/>
    </font>
    <font>
      <b/>
      <i/>
      <sz val="11"/>
      <color theme="1"/>
      <name val="Calibri"/>
      <family val="2"/>
      <scheme val="minor"/>
    </font>
    <font>
      <b/>
      <i/>
      <sz val="18"/>
      <name val="Calibri"/>
      <family val="2"/>
      <scheme val="minor"/>
    </font>
    <font>
      <b/>
      <i/>
      <sz val="12"/>
      <name val="Calibri"/>
      <family val="2"/>
      <scheme val="minor"/>
    </font>
    <font>
      <b/>
      <sz val="14"/>
      <name val="Calibri"/>
      <family val="2"/>
      <scheme val="minor"/>
    </font>
    <font>
      <b/>
      <sz val="11"/>
      <color rgb="FF000000"/>
      <name val="Calibri"/>
      <family val="2"/>
      <scheme val="minor"/>
    </font>
    <font>
      <b/>
      <sz val="13"/>
      <color theme="1"/>
      <name val="Calibri"/>
      <family val="2"/>
      <scheme val="minor"/>
    </font>
    <font>
      <sz val="8"/>
      <name val="Calibri"/>
      <family val="2"/>
      <scheme val="minor"/>
    </font>
    <font>
      <b/>
      <sz val="15"/>
      <name val="Calibri"/>
      <family val="2"/>
      <scheme val="minor"/>
    </font>
    <font>
      <b/>
      <sz val="13"/>
      <name val="Times New Roman"/>
      <family val="1"/>
    </font>
    <font>
      <sz val="11"/>
      <name val="Times New Roman"/>
      <family val="1"/>
    </font>
    <font>
      <sz val="11"/>
      <color theme="1"/>
      <name val="Times New Roman"/>
      <family val="1"/>
    </font>
    <font>
      <b/>
      <sz val="11"/>
      <color theme="1"/>
      <name val="Times New Roman"/>
      <family val="1"/>
    </font>
    <font>
      <u/>
      <sz val="11"/>
      <color theme="1"/>
      <name val="Calibri"/>
      <family val="2"/>
      <scheme val="minor"/>
    </font>
    <font>
      <sz val="10"/>
      <color rgb="FFC00000"/>
      <name val="Calibri"/>
      <family val="2"/>
      <scheme val="minor"/>
    </font>
    <font>
      <b/>
      <sz val="18"/>
      <color theme="1"/>
      <name val="Calibri"/>
      <family val="2"/>
      <scheme val="minor"/>
    </font>
    <font>
      <sz val="12"/>
      <name val="Calibri"/>
      <family val="2"/>
      <scheme val="minor"/>
    </font>
    <font>
      <sz val="8"/>
      <name val="Arial"/>
      <family val="2"/>
    </font>
    <font>
      <b/>
      <vertAlign val="superscript"/>
      <sz val="11"/>
      <color theme="1"/>
      <name val="Calibri"/>
      <family val="2"/>
      <scheme val="minor"/>
    </font>
    <font>
      <vertAlign val="superscript"/>
      <sz val="11"/>
      <color theme="1"/>
      <name val="Calibri"/>
      <family val="2"/>
      <scheme val="minor"/>
    </font>
    <font>
      <b/>
      <sz val="15"/>
      <name val="Times New Roman"/>
      <family val="1"/>
    </font>
    <font>
      <sz val="11"/>
      <color rgb="FFFF0000"/>
      <name val="Calibri"/>
      <family val="2"/>
      <scheme val="minor"/>
    </font>
    <font>
      <i/>
      <sz val="11"/>
      <color rgb="FFFF0000"/>
      <name val="Calibri"/>
      <family val="2"/>
      <scheme val="minor"/>
    </font>
    <font>
      <sz val="11"/>
      <color rgb="FFFF0000"/>
      <name val="Calibri"/>
      <family val="2"/>
    </font>
  </fonts>
  <fills count="22">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theme="1"/>
        <bgColor indexed="64"/>
      </patternFill>
    </fill>
    <fill>
      <patternFill patternType="solid">
        <fgColor rgb="FFFFFFCC"/>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2" tint="-0.249977111117893"/>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DCB9FF"/>
        <bgColor indexed="64"/>
      </patternFill>
    </fill>
    <fill>
      <patternFill patternType="solid">
        <fgColor rgb="FFF3E7FF"/>
        <bgColor indexed="64"/>
      </patternFill>
    </fill>
    <fill>
      <patternFill patternType="solid">
        <fgColor rgb="FFCCFFFF"/>
        <bgColor indexed="64"/>
      </patternFill>
    </fill>
    <fill>
      <patternFill patternType="solid">
        <fgColor indexed="43"/>
        <bgColor indexed="64"/>
      </patternFill>
    </fill>
    <fill>
      <patternFill patternType="solid">
        <fgColor rgb="FFFFFF99"/>
        <bgColor indexed="64"/>
      </patternFill>
    </fill>
  </fills>
  <borders count="60">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right/>
      <top/>
      <bottom style="thin">
        <color indexed="64"/>
      </bottom>
      <diagonal/>
    </border>
    <border>
      <left/>
      <right/>
      <top style="thin">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top/>
      <bottom/>
      <diagonal/>
    </border>
    <border>
      <left style="thin">
        <color theme="2" tint="-9.9948118533890809E-2"/>
      </left>
      <right style="thin">
        <color theme="2" tint="-9.9948118533890809E-2"/>
      </right>
      <top/>
      <bottom/>
      <diagonal/>
    </border>
    <border>
      <left style="thin">
        <color theme="2" tint="-9.9948118533890809E-2"/>
      </left>
      <right style="thin">
        <color theme="2" tint="-9.9948118533890809E-2"/>
      </right>
      <top style="thin">
        <color theme="2" tint="-9.9917600024414813E-2"/>
      </top>
      <bottom style="thin">
        <color theme="2" tint="-9.9948118533890809E-2"/>
      </bottom>
      <diagonal/>
    </border>
    <border>
      <left/>
      <right style="thin">
        <color theme="2" tint="-9.9948118533890809E-2"/>
      </right>
      <top/>
      <bottom/>
      <diagonal/>
    </border>
    <border>
      <left style="thin">
        <color theme="2" tint="-9.9948118533890809E-2"/>
      </left>
      <right style="thin">
        <color theme="2" tint="-9.9948118533890809E-2"/>
      </right>
      <top style="thin">
        <color theme="2" tint="-9.9917600024414813E-2"/>
      </top>
      <bottom/>
      <diagonal/>
    </border>
    <border>
      <left/>
      <right style="thin">
        <color theme="2" tint="-9.9948118533890809E-2"/>
      </right>
      <top style="thin">
        <color theme="2" tint="-9.9917600024414813E-2"/>
      </top>
      <bottom style="thin">
        <color theme="2" tint="-9.9948118533890809E-2"/>
      </bottom>
      <diagonal/>
    </border>
    <border>
      <left style="thin">
        <color theme="2"/>
      </left>
      <right style="thin">
        <color theme="2"/>
      </right>
      <top style="thin">
        <color theme="2"/>
      </top>
      <bottom style="thin">
        <color theme="2"/>
      </bottom>
      <diagonal/>
    </border>
    <border>
      <left/>
      <right/>
      <top style="thin">
        <color theme="2" tint="-9.9948118533890809E-2"/>
      </top>
      <bottom style="thin">
        <color theme="2" tint="-9.9948118533890809E-2"/>
      </bottom>
      <diagonal/>
    </border>
    <border>
      <left style="thin">
        <color theme="2" tint="-9.9948118533890809E-2"/>
      </left>
      <right style="thin">
        <color theme="2" tint="-9.9948118533890809E-2"/>
      </right>
      <top/>
      <bottom style="thin">
        <color theme="2" tint="-9.9948118533890809E-2"/>
      </bottom>
      <diagonal/>
    </border>
    <border>
      <left/>
      <right style="thin">
        <color theme="2" tint="-9.9948118533890809E-2"/>
      </right>
      <top style="thin">
        <color theme="2" tint="-9.9917600024414813E-2"/>
      </top>
      <bottom/>
      <diagonal/>
    </border>
    <border>
      <left/>
      <right style="thin">
        <color theme="2" tint="-9.9948118533890809E-2"/>
      </right>
      <top/>
      <bottom style="thin">
        <color theme="2" tint="-9.9948118533890809E-2"/>
      </bottom>
      <diagonal/>
    </border>
    <border>
      <left/>
      <right/>
      <top style="thin">
        <color theme="2" tint="-9.9948118533890809E-2"/>
      </top>
      <bottom/>
      <diagonal/>
    </border>
    <border>
      <left style="thin">
        <color theme="2" tint="-9.9948118533890809E-2"/>
      </left>
      <right style="thin">
        <color theme="2" tint="-9.9948118533890809E-2"/>
      </right>
      <top style="thin">
        <color theme="2" tint="-9.9948118533890809E-2"/>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thin">
        <color theme="2" tint="-9.9948118533890809E-2"/>
      </bottom>
      <diagonal/>
    </border>
    <border>
      <left/>
      <right/>
      <top style="thin">
        <color theme="2" tint="-9.9948118533890809E-2"/>
      </top>
      <bottom style="thin">
        <color theme="2" tint="-9.9917600024414813E-2"/>
      </bottom>
      <diagonal/>
    </border>
    <border>
      <left style="thin">
        <color theme="2" tint="-9.9917600024414813E-2"/>
      </left>
      <right style="thin">
        <color theme="2" tint="-9.9917600024414813E-2"/>
      </right>
      <top style="thin">
        <color theme="2" tint="-9.9917600024414813E-2"/>
      </top>
      <bottom style="thin">
        <color theme="2" tint="-9.9917600024414813E-2"/>
      </bottom>
      <diagonal/>
    </border>
    <border>
      <left/>
      <right style="thin">
        <color theme="2"/>
      </right>
      <top/>
      <bottom style="thin">
        <color theme="2"/>
      </bottom>
      <diagonal/>
    </border>
    <border>
      <left/>
      <right style="thin">
        <color theme="2"/>
      </right>
      <top style="thin">
        <color theme="2"/>
      </top>
      <bottom/>
      <diagonal/>
    </border>
    <border>
      <left/>
      <right style="thin">
        <color theme="2"/>
      </right>
      <top style="thin">
        <color theme="2"/>
      </top>
      <bottom style="thin">
        <color theme="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xf numFmtId="43" fontId="1" fillId="0" borderId="0" applyFont="0" applyFill="0" applyBorder="0" applyAlignment="0" applyProtection="0"/>
    <xf numFmtId="0" fontId="4" fillId="0" borderId="0"/>
    <xf numFmtId="44" fontId="1" fillId="0" borderId="0" applyFont="0" applyFill="0" applyBorder="0" applyAlignment="0" applyProtection="0"/>
    <xf numFmtId="0" fontId="34" fillId="0" borderId="0"/>
  </cellStyleXfs>
  <cellXfs count="264">
    <xf numFmtId="0" fontId="0" fillId="0" borderId="0" xfId="0"/>
    <xf numFmtId="0" fontId="5" fillId="0" borderId="0" xfId="2" applyFont="1" applyFill="1" applyAlignment="1" applyProtection="1">
      <alignment horizontal="left"/>
      <protection hidden="1"/>
    </xf>
    <xf numFmtId="0" fontId="0" fillId="0" borderId="0" xfId="0" applyProtection="1"/>
    <xf numFmtId="0" fontId="6" fillId="0" borderId="0" xfId="2" applyFont="1" applyFill="1" applyAlignment="1" applyProtection="1">
      <alignment horizontal="left"/>
      <protection hidden="1"/>
    </xf>
    <xf numFmtId="0" fontId="0" fillId="0" borderId="2" xfId="0" applyBorder="1" applyAlignment="1" applyProtection="1">
      <alignment horizontal="left" vertical="center" wrapText="1"/>
    </xf>
    <xf numFmtId="0" fontId="9" fillId="3" borderId="2" xfId="0" applyFont="1" applyFill="1" applyBorder="1" applyAlignment="1" applyProtection="1">
      <alignment wrapText="1"/>
    </xf>
    <xf numFmtId="0" fontId="10" fillId="0" borderId="2" xfId="0" applyFont="1" applyBorder="1" applyAlignment="1" applyProtection="1">
      <alignment vertical="center" wrapText="1"/>
    </xf>
    <xf numFmtId="0" fontId="0" fillId="0" borderId="0" xfId="0" applyFont="1" applyProtection="1"/>
    <xf numFmtId="0" fontId="0" fillId="0" borderId="0" xfId="0" applyBorder="1" applyAlignment="1" applyProtection="1">
      <alignment horizontal="left" vertical="top" wrapText="1"/>
    </xf>
    <xf numFmtId="0" fontId="2" fillId="0" borderId="9" xfId="0" applyFont="1" applyBorder="1" applyAlignment="1" applyProtection="1">
      <alignment horizontal="center"/>
    </xf>
    <xf numFmtId="0" fontId="2" fillId="0" borderId="10" xfId="0" applyFont="1" applyBorder="1" applyAlignment="1" applyProtection="1">
      <alignment horizontal="center"/>
    </xf>
    <xf numFmtId="0" fontId="2" fillId="0" borderId="0" xfId="0" applyFont="1" applyFill="1" applyBorder="1" applyAlignment="1" applyProtection="1">
      <alignment horizontal="center"/>
    </xf>
    <xf numFmtId="8" fontId="0" fillId="0" borderId="0" xfId="0" applyNumberFormat="1" applyFill="1" applyBorder="1" applyProtection="1"/>
    <xf numFmtId="8" fontId="5" fillId="0" borderId="0" xfId="0" applyNumberFormat="1" applyFont="1" applyFill="1" applyBorder="1" applyProtection="1"/>
    <xf numFmtId="0" fontId="0" fillId="0" borderId="14" xfId="0" applyBorder="1" applyProtection="1"/>
    <xf numFmtId="0" fontId="0" fillId="0" borderId="15" xfId="0" applyBorder="1" applyProtection="1"/>
    <xf numFmtId="0" fontId="2" fillId="0" borderId="2" xfId="0" applyFont="1" applyBorder="1" applyAlignment="1" applyProtection="1">
      <alignment horizontal="center"/>
    </xf>
    <xf numFmtId="8" fontId="0" fillId="4" borderId="12" xfId="0" applyNumberFormat="1" applyFill="1" applyBorder="1" applyAlignment="1" applyProtection="1">
      <alignment horizontal="center"/>
    </xf>
    <xf numFmtId="0" fontId="2" fillId="0" borderId="10" xfId="0" applyFont="1" applyBorder="1" applyAlignment="1" applyProtection="1">
      <alignment horizontal="center" wrapText="1"/>
    </xf>
    <xf numFmtId="0" fontId="5" fillId="5" borderId="16" xfId="0" applyFont="1" applyFill="1" applyBorder="1" applyAlignment="1" applyProtection="1">
      <alignment horizontal="center"/>
    </xf>
    <xf numFmtId="8" fontId="5" fillId="5" borderId="16" xfId="0" applyNumberFormat="1" applyFont="1" applyFill="1" applyBorder="1" applyAlignment="1" applyProtection="1">
      <alignment horizontal="center"/>
    </xf>
    <xf numFmtId="0" fontId="2" fillId="5" borderId="15" xfId="0" applyFont="1" applyFill="1" applyBorder="1" applyAlignment="1" applyProtection="1">
      <alignment horizontal="center"/>
    </xf>
    <xf numFmtId="8" fontId="2" fillId="6" borderId="13" xfId="0" applyNumberFormat="1" applyFont="1" applyFill="1" applyBorder="1" applyAlignment="1" applyProtection="1">
      <alignment horizontal="center"/>
    </xf>
    <xf numFmtId="0" fontId="2" fillId="0" borderId="9" xfId="0" applyFont="1" applyBorder="1" applyAlignment="1" applyProtection="1">
      <alignment horizontal="center" wrapText="1"/>
    </xf>
    <xf numFmtId="0" fontId="2" fillId="0" borderId="10" xfId="0" applyFont="1" applyFill="1" applyBorder="1" applyAlignment="1" applyProtection="1">
      <alignment horizontal="center" wrapText="1"/>
    </xf>
    <xf numFmtId="0" fontId="2" fillId="0" borderId="11" xfId="0" applyFont="1" applyBorder="1" applyAlignment="1" applyProtection="1">
      <alignment horizontal="center" wrapText="1"/>
    </xf>
    <xf numFmtId="0" fontId="2" fillId="0" borderId="2" xfId="0" applyFont="1" applyBorder="1" applyAlignment="1" applyProtection="1">
      <alignment horizontal="center" wrapText="1"/>
    </xf>
    <xf numFmtId="0" fontId="15" fillId="0" borderId="8" xfId="0" applyFont="1" applyBorder="1" applyAlignment="1" applyProtection="1">
      <alignment horizontal="center"/>
    </xf>
    <xf numFmtId="8" fontId="2" fillId="9" borderId="12" xfId="0" applyNumberFormat="1" applyFont="1" applyFill="1" applyBorder="1" applyAlignment="1" applyProtection="1">
      <alignment horizontal="center"/>
    </xf>
    <xf numFmtId="8" fontId="2" fillId="9" borderId="13" xfId="0" applyNumberFormat="1" applyFont="1" applyFill="1" applyBorder="1" applyAlignment="1" applyProtection="1">
      <alignment horizontal="center"/>
    </xf>
    <xf numFmtId="0" fontId="2" fillId="0" borderId="6" xfId="0" applyFont="1" applyBorder="1" applyAlignment="1" applyProtection="1">
      <alignment horizontal="center"/>
    </xf>
    <xf numFmtId="0" fontId="2" fillId="0" borderId="7" xfId="0" applyFont="1" applyBorder="1" applyAlignment="1" applyProtection="1">
      <alignment horizontal="center"/>
    </xf>
    <xf numFmtId="0" fontId="19" fillId="0" borderId="23" xfId="2" applyFont="1" applyFill="1" applyBorder="1" applyAlignment="1" applyProtection="1">
      <alignment wrapText="1"/>
      <protection hidden="1"/>
    </xf>
    <xf numFmtId="0" fontId="19" fillId="0" borderId="0" xfId="2" applyFont="1" applyFill="1" applyBorder="1" applyAlignment="1" applyProtection="1">
      <alignment wrapText="1"/>
      <protection hidden="1"/>
    </xf>
    <xf numFmtId="0" fontId="10" fillId="0" borderId="2" xfId="0" applyFont="1" applyFill="1" applyBorder="1" applyAlignment="1" applyProtection="1">
      <alignment horizontal="left" vertical="center" wrapText="1"/>
    </xf>
    <xf numFmtId="0" fontId="0" fillId="0" borderId="2" xfId="0" applyBorder="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2" xfId="0" applyBorder="1" applyAlignment="1">
      <alignment horizontal="center" vertical="center" wrapText="1"/>
    </xf>
    <xf numFmtId="0" fontId="0" fillId="8" borderId="2" xfId="0" applyFill="1" applyBorder="1" applyAlignment="1">
      <alignment horizontal="left" vertical="center" wrapText="1"/>
    </xf>
    <xf numFmtId="0" fontId="0" fillId="8" borderId="2" xfId="0" applyFill="1" applyBorder="1" applyAlignment="1">
      <alignment horizontal="center" vertical="center" wrapText="1"/>
    </xf>
    <xf numFmtId="0" fontId="0" fillId="8" borderId="2" xfId="0" applyFill="1" applyBorder="1" applyAlignment="1">
      <alignment vertical="center" wrapText="1"/>
    </xf>
    <xf numFmtId="164" fontId="0" fillId="8" borderId="2" xfId="0" applyNumberFormat="1" applyFill="1" applyBorder="1" applyAlignment="1" applyProtection="1">
      <alignment horizontal="center" vertical="center" wrapText="1"/>
      <protection locked="0"/>
    </xf>
    <xf numFmtId="2" fontId="0" fillId="8" borderId="2" xfId="0" applyNumberFormat="1" applyFill="1" applyBorder="1" applyAlignment="1">
      <alignment horizontal="center" vertical="center" wrapText="1"/>
    </xf>
    <xf numFmtId="0" fontId="2" fillId="11" borderId="2" xfId="0" applyFont="1" applyFill="1" applyBorder="1" applyAlignment="1">
      <alignment horizontal="center" vertical="center" wrapText="1"/>
    </xf>
    <xf numFmtId="0" fontId="2" fillId="11" borderId="10" xfId="0" applyFont="1" applyFill="1" applyBorder="1" applyAlignment="1">
      <alignment horizontal="center" vertical="center" wrapText="1"/>
    </xf>
    <xf numFmtId="164" fontId="22" fillId="11" borderId="10" xfId="0" applyNumberFormat="1" applyFont="1" applyFill="1" applyBorder="1" applyAlignment="1">
      <alignment horizontal="center" vertical="center" wrapText="1"/>
    </xf>
    <xf numFmtId="0" fontId="6" fillId="10" borderId="28" xfId="2" applyFont="1" applyFill="1" applyBorder="1" applyAlignment="1" applyProtection="1">
      <alignment horizontal="center"/>
      <protection hidden="1"/>
    </xf>
    <xf numFmtId="0" fontId="6" fillId="10" borderId="26" xfId="2" applyFont="1" applyFill="1" applyBorder="1" applyAlignment="1" applyProtection="1">
      <alignment horizontal="center" vertical="top"/>
      <protection hidden="1"/>
    </xf>
    <xf numFmtId="0" fontId="0" fillId="0" borderId="0" xfId="0" applyFill="1" applyProtection="1"/>
    <xf numFmtId="0" fontId="2" fillId="0" borderId="46" xfId="0" applyFont="1" applyBorder="1" applyAlignment="1" applyProtection="1">
      <alignment horizontal="center"/>
    </xf>
    <xf numFmtId="0" fontId="5" fillId="0" borderId="3" xfId="2" applyFont="1" applyFill="1" applyBorder="1" applyAlignment="1" applyProtection="1">
      <alignment vertical="center"/>
      <protection hidden="1"/>
    </xf>
    <xf numFmtId="0" fontId="0" fillId="17" borderId="2" xfId="0" applyFill="1" applyBorder="1" applyAlignment="1" applyProtection="1">
      <alignment wrapText="1"/>
    </xf>
    <xf numFmtId="0" fontId="0" fillId="0" borderId="48" xfId="0" applyBorder="1" applyProtection="1"/>
    <xf numFmtId="0" fontId="6" fillId="2" borderId="1" xfId="1" applyNumberFormat="1" applyFont="1" applyFill="1" applyBorder="1" applyAlignment="1" applyProtection="1">
      <alignment horizontal="center"/>
    </xf>
    <xf numFmtId="44" fontId="12" fillId="20" borderId="2" xfId="3" applyFont="1" applyFill="1" applyBorder="1" applyAlignment="1" applyProtection="1">
      <alignment horizontal="left" vertical="center" wrapText="1"/>
      <protection locked="0"/>
    </xf>
    <xf numFmtId="44" fontId="5" fillId="19" borderId="2" xfId="3" applyFont="1" applyFill="1" applyBorder="1" applyAlignment="1" applyProtection="1">
      <alignment horizontal="left" vertical="center" wrapText="1"/>
    </xf>
    <xf numFmtId="8" fontId="0" fillId="21" borderId="2" xfId="0" applyNumberFormat="1" applyFill="1" applyBorder="1" applyAlignment="1" applyProtection="1">
      <alignment horizontal="center"/>
      <protection locked="0"/>
    </xf>
    <xf numFmtId="0" fontId="0" fillId="21" borderId="2" xfId="0" applyFill="1" applyBorder="1" applyAlignment="1" applyProtection="1">
      <alignment horizontal="center"/>
      <protection locked="0"/>
    </xf>
    <xf numFmtId="164" fontId="0" fillId="21" borderId="2" xfId="0" applyNumberFormat="1" applyFill="1" applyBorder="1" applyAlignment="1" applyProtection="1">
      <alignment horizontal="center" vertical="center" wrapText="1"/>
      <protection locked="0"/>
    </xf>
    <xf numFmtId="0" fontId="0" fillId="21" borderId="2" xfId="0" applyNumberFormat="1" applyFill="1" applyBorder="1" applyAlignment="1" applyProtection="1">
      <alignment vertical="center" wrapText="1"/>
    </xf>
    <xf numFmtId="9" fontId="0" fillId="21" borderId="2" xfId="0" applyNumberFormat="1" applyFill="1" applyBorder="1" applyAlignment="1" applyProtection="1">
      <alignment horizontal="center" vertical="center" wrapText="1"/>
      <protection locked="0"/>
    </xf>
    <xf numFmtId="9" fontId="0" fillId="21" borderId="2" xfId="0" applyNumberFormat="1" applyFill="1" applyBorder="1" applyAlignment="1" applyProtection="1">
      <alignment horizontal="center" vertical="center"/>
      <protection locked="0"/>
    </xf>
    <xf numFmtId="6" fontId="0" fillId="21" borderId="2" xfId="0" applyNumberFormat="1" applyFill="1" applyBorder="1" applyAlignment="1" applyProtection="1">
      <alignment horizontal="center" vertical="center" wrapText="1"/>
      <protection locked="0"/>
    </xf>
    <xf numFmtId="1" fontId="12" fillId="20" borderId="2" xfId="3" applyNumberFormat="1" applyFont="1" applyFill="1" applyBorder="1" applyAlignment="1" applyProtection="1">
      <alignment horizontal="center" vertical="center" wrapText="1"/>
      <protection locked="0"/>
    </xf>
    <xf numFmtId="7" fontId="12" fillId="20" borderId="2" xfId="3" applyNumberFormat="1" applyFont="1" applyFill="1" applyBorder="1" applyAlignment="1" applyProtection="1">
      <alignment horizontal="left" vertical="center" wrapText="1"/>
      <protection locked="0"/>
    </xf>
    <xf numFmtId="0" fontId="21" fillId="0" borderId="0" xfId="2" applyFont="1" applyFill="1" applyBorder="1" applyAlignment="1" applyProtection="1">
      <alignment horizontal="center" vertical="top"/>
      <protection hidden="1"/>
    </xf>
    <xf numFmtId="0" fontId="21" fillId="0" borderId="23" xfId="2" applyFont="1" applyFill="1" applyBorder="1" applyAlignment="1" applyProtection="1">
      <alignment horizontal="center" vertical="top"/>
      <protection hidden="1"/>
    </xf>
    <xf numFmtId="8" fontId="0" fillId="21" borderId="2" xfId="0" applyNumberFormat="1" applyFill="1" applyBorder="1" applyProtection="1">
      <protection locked="0"/>
    </xf>
    <xf numFmtId="8" fontId="0" fillId="21" borderId="20" xfId="0" applyNumberFormat="1" applyFill="1" applyBorder="1" applyProtection="1">
      <protection locked="0"/>
    </xf>
    <xf numFmtId="8" fontId="0" fillId="21" borderId="16" xfId="0" applyNumberFormat="1" applyFill="1" applyBorder="1" applyProtection="1">
      <protection locked="0"/>
    </xf>
    <xf numFmtId="8" fontId="0" fillId="21" borderId="47" xfId="0" applyNumberFormat="1" applyFill="1" applyBorder="1" applyProtection="1">
      <protection locked="0"/>
    </xf>
    <xf numFmtId="0" fontId="0" fillId="21" borderId="14" xfId="0" applyFill="1" applyBorder="1" applyProtection="1">
      <protection locked="0"/>
    </xf>
    <xf numFmtId="0" fontId="0" fillId="0" borderId="54" xfId="0" applyBorder="1" applyAlignment="1" applyProtection="1">
      <alignment horizontal="center" vertical="center"/>
    </xf>
    <xf numFmtId="0" fontId="26" fillId="2" borderId="0" xfId="0" applyFont="1" applyFill="1" applyAlignment="1" applyProtection="1">
      <alignment wrapText="1"/>
    </xf>
    <xf numFmtId="0" fontId="37" fillId="2" borderId="0" xfId="0" applyFont="1" applyFill="1" applyBorder="1" applyAlignment="1" applyProtection="1">
      <alignment horizontal="center"/>
    </xf>
    <xf numFmtId="0" fontId="26" fillId="2" borderId="0" xfId="0" applyFont="1" applyFill="1" applyBorder="1" applyAlignment="1" applyProtection="1">
      <alignment horizontal="center"/>
    </xf>
    <xf numFmtId="0" fontId="26" fillId="2" borderId="0" xfId="0" applyFont="1" applyFill="1" applyAlignment="1" applyProtection="1">
      <alignment horizontal="center"/>
    </xf>
    <xf numFmtId="0" fontId="26" fillId="2" borderId="0" xfId="0" applyFont="1" applyFill="1" applyBorder="1" applyAlignment="1" applyProtection="1">
      <alignment horizontal="center" wrapText="1"/>
    </xf>
    <xf numFmtId="0" fontId="27" fillId="2" borderId="0" xfId="0" applyFont="1" applyFill="1" applyProtection="1"/>
    <xf numFmtId="0" fontId="0" fillId="0" borderId="40" xfId="0" applyFill="1" applyBorder="1" applyAlignment="1" applyProtection="1">
      <alignment vertical="center"/>
    </xf>
    <xf numFmtId="0" fontId="0" fillId="0" borderId="0" xfId="0" applyAlignment="1" applyProtection="1">
      <alignment vertical="center"/>
    </xf>
    <xf numFmtId="0" fontId="0" fillId="0" borderId="50" xfId="0" applyBorder="1" applyAlignment="1" applyProtection="1">
      <alignment horizontal="center" vertical="center"/>
    </xf>
    <xf numFmtId="0" fontId="0" fillId="0" borderId="51" xfId="0" applyBorder="1" applyAlignment="1" applyProtection="1">
      <alignment wrapText="1"/>
    </xf>
    <xf numFmtId="44" fontId="28" fillId="7" borderId="36" xfId="0" applyNumberFormat="1" applyFont="1" applyFill="1" applyBorder="1" applyProtection="1"/>
    <xf numFmtId="44" fontId="28" fillId="15" borderId="41" xfId="0" applyNumberFormat="1" applyFont="1" applyFill="1" applyBorder="1" applyProtection="1"/>
    <xf numFmtId="44" fontId="28" fillId="0" borderId="45" xfId="0" applyNumberFormat="1" applyFont="1" applyBorder="1" applyProtection="1"/>
    <xf numFmtId="44" fontId="28" fillId="16" borderId="41" xfId="0" applyNumberFormat="1" applyFont="1" applyFill="1" applyBorder="1" applyProtection="1"/>
    <xf numFmtId="0" fontId="0" fillId="0" borderId="52" xfId="0" applyBorder="1" applyAlignment="1" applyProtection="1">
      <alignment wrapText="1"/>
    </xf>
    <xf numFmtId="44" fontId="28" fillId="15" borderId="42" xfId="0" applyNumberFormat="1" applyFont="1" applyFill="1" applyBorder="1" applyProtection="1"/>
    <xf numFmtId="44" fontId="28" fillId="7" borderId="37" xfId="0" applyNumberFormat="1" applyFont="1" applyFill="1" applyBorder="1" applyProtection="1"/>
    <xf numFmtId="44" fontId="28" fillId="0" borderId="34" xfId="0" applyNumberFormat="1" applyFont="1" applyBorder="1" applyProtection="1"/>
    <xf numFmtId="44" fontId="28" fillId="16" borderId="37" xfId="0" applyNumberFormat="1" applyFont="1" applyFill="1" applyBorder="1" applyProtection="1"/>
    <xf numFmtId="0" fontId="0" fillId="13" borderId="0" xfId="0" applyFill="1" applyProtection="1"/>
    <xf numFmtId="0" fontId="23" fillId="0" borderId="1" xfId="0" applyFont="1" applyBorder="1" applyAlignment="1" applyProtection="1"/>
    <xf numFmtId="44" fontId="28" fillId="17" borderId="1" xfId="0" applyNumberFormat="1" applyFont="1" applyFill="1" applyBorder="1" applyProtection="1"/>
    <xf numFmtId="44" fontId="28" fillId="0" borderId="31" xfId="0" applyNumberFormat="1" applyFont="1" applyBorder="1" applyProtection="1"/>
    <xf numFmtId="44" fontId="29" fillId="17" borderId="1" xfId="0" applyNumberFormat="1" applyFont="1" applyFill="1" applyBorder="1" applyProtection="1"/>
    <xf numFmtId="0" fontId="0" fillId="0" borderId="49" xfId="0" applyFill="1" applyBorder="1" applyAlignment="1" applyProtection="1">
      <alignment vertical="center"/>
    </xf>
    <xf numFmtId="44" fontId="28" fillId="7" borderId="43" xfId="0" applyNumberFormat="1" applyFont="1" applyFill="1" applyBorder="1" applyProtection="1"/>
    <xf numFmtId="0" fontId="0" fillId="0" borderId="53" xfId="0" applyBorder="1" applyAlignment="1" applyProtection="1">
      <alignment wrapText="1"/>
    </xf>
    <xf numFmtId="44" fontId="28" fillId="15" borderId="38" xfId="0" applyNumberFormat="1" applyFont="1" applyFill="1" applyBorder="1" applyProtection="1"/>
    <xf numFmtId="44" fontId="28" fillId="7" borderId="35" xfId="0" applyNumberFormat="1" applyFont="1" applyFill="1" applyBorder="1" applyProtection="1"/>
    <xf numFmtId="0" fontId="2" fillId="0" borderId="0" xfId="0" applyFont="1" applyFill="1" applyBorder="1" applyAlignment="1" applyProtection="1">
      <alignment vertical="center"/>
    </xf>
    <xf numFmtId="0" fontId="0" fillId="0" borderId="0" xfId="0" applyFill="1" applyBorder="1" applyAlignment="1" applyProtection="1">
      <alignment vertical="center"/>
    </xf>
    <xf numFmtId="0" fontId="2" fillId="0" borderId="0" xfId="0" applyFont="1" applyFill="1" applyBorder="1" applyAlignment="1" applyProtection="1">
      <alignment horizontal="center" vertical="center"/>
    </xf>
    <xf numFmtId="0" fontId="15" fillId="0" borderId="0" xfId="0" applyFont="1" applyFill="1" applyBorder="1" applyAlignment="1" applyProtection="1">
      <alignment horizontal="left" vertical="top"/>
    </xf>
    <xf numFmtId="0" fontId="0" fillId="0" borderId="48" xfId="0" applyFill="1" applyBorder="1" applyAlignment="1" applyProtection="1">
      <alignment vertical="center"/>
    </xf>
    <xf numFmtId="0" fontId="0" fillId="0" borderId="39" xfId="0" applyBorder="1" applyProtection="1"/>
    <xf numFmtId="8" fontId="28" fillId="15" borderId="38" xfId="0" applyNumberFormat="1" applyFont="1" applyFill="1" applyBorder="1" applyProtection="1"/>
    <xf numFmtId="8" fontId="28" fillId="16" borderId="35" xfId="0" applyNumberFormat="1" applyFont="1" applyFill="1" applyBorder="1" applyProtection="1"/>
    <xf numFmtId="0" fontId="2" fillId="10" borderId="32" xfId="0" applyFont="1" applyFill="1" applyBorder="1" applyAlignment="1" applyProtection="1">
      <alignment horizontal="center" vertical="center" wrapText="1"/>
    </xf>
    <xf numFmtId="0" fontId="22" fillId="10" borderId="32" xfId="0" applyFont="1" applyFill="1" applyBorder="1" applyAlignment="1" applyProtection="1">
      <alignment horizontal="center" vertical="center" wrapText="1"/>
    </xf>
    <xf numFmtId="0" fontId="0" fillId="0" borderId="0" xfId="0" applyAlignment="1" applyProtection="1">
      <alignment horizontal="center" vertical="center"/>
    </xf>
    <xf numFmtId="0" fontId="0" fillId="14" borderId="27" xfId="0" applyFill="1" applyBorder="1" applyAlignment="1" applyProtection="1">
      <alignment vertical="center"/>
    </xf>
    <xf numFmtId="0" fontId="0" fillId="14" borderId="18" xfId="0" applyFill="1" applyBorder="1" applyAlignment="1" applyProtection="1">
      <alignment vertical="center"/>
    </xf>
    <xf numFmtId="0" fontId="0" fillId="0" borderId="2" xfId="0" applyBorder="1" applyAlignment="1" applyProtection="1">
      <alignment horizontal="center" vertical="center" wrapText="1"/>
    </xf>
    <xf numFmtId="0" fontId="0" fillId="0" borderId="2" xfId="0" applyBorder="1" applyAlignment="1" applyProtection="1">
      <alignment vertical="center" wrapText="1"/>
    </xf>
    <xf numFmtId="164" fontId="0" fillId="0" borderId="2" xfId="0" applyNumberFormat="1" applyBorder="1" applyAlignment="1" applyProtection="1">
      <alignment horizontal="center" vertical="center" wrapText="1"/>
    </xf>
    <xf numFmtId="0" fontId="2" fillId="11" borderId="2" xfId="0" applyFont="1" applyFill="1"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30" xfId="0" applyBorder="1" applyAlignment="1" applyProtection="1">
      <alignment horizontal="center" vertical="center" wrapText="1"/>
    </xf>
    <xf numFmtId="0" fontId="0" fillId="21" borderId="2" xfId="0" applyFill="1" applyBorder="1" applyAlignment="1" applyProtection="1">
      <alignment horizontal="left" vertical="center" wrapText="1"/>
      <protection locked="0"/>
    </xf>
    <xf numFmtId="0" fontId="2" fillId="17" borderId="2" xfId="0" applyFont="1" applyFill="1" applyBorder="1" applyAlignment="1" applyProtection="1">
      <alignment horizontal="center" vertical="center" wrapText="1"/>
    </xf>
    <xf numFmtId="0" fontId="2" fillId="17" borderId="10" xfId="0" applyFont="1" applyFill="1" applyBorder="1" applyAlignment="1" applyProtection="1">
      <alignment horizontal="center" vertical="center" wrapText="1"/>
    </xf>
    <xf numFmtId="164" fontId="22" fillId="17" borderId="10" xfId="0" applyNumberFormat="1" applyFont="1" applyFill="1" applyBorder="1" applyAlignment="1" applyProtection="1">
      <alignment horizontal="center" vertical="center" wrapText="1"/>
    </xf>
    <xf numFmtId="0" fontId="0" fillId="21" borderId="2" xfId="0" applyFill="1" applyBorder="1" applyAlignment="1" applyProtection="1">
      <alignment horizontal="center" vertical="center" wrapText="1"/>
      <protection locked="0"/>
    </xf>
    <xf numFmtId="2" fontId="0" fillId="21" borderId="2" xfId="0" applyNumberFormat="1" applyFill="1" applyBorder="1" applyAlignment="1" applyProtection="1">
      <alignment horizontal="center" vertical="center" wrapText="1"/>
      <protection locked="0"/>
    </xf>
    <xf numFmtId="0" fontId="0" fillId="21" borderId="2" xfId="0" applyFill="1" applyBorder="1" applyAlignment="1" applyProtection="1">
      <alignment vertical="center" wrapText="1"/>
      <protection locked="0"/>
    </xf>
    <xf numFmtId="0" fontId="12" fillId="3" borderId="0" xfId="4" applyFont="1" applyFill="1" applyProtection="1"/>
    <xf numFmtId="0" fontId="12" fillId="0" borderId="0" xfId="0" applyFont="1" applyProtection="1"/>
    <xf numFmtId="0" fontId="12" fillId="3" borderId="0" xfId="0" applyFont="1" applyFill="1" applyBorder="1" applyAlignment="1" applyProtection="1">
      <alignment vertical="center" wrapText="1"/>
    </xf>
    <xf numFmtId="0" fontId="1" fillId="0" borderId="0" xfId="0" applyFont="1" applyProtection="1"/>
    <xf numFmtId="0" fontId="0" fillId="2" borderId="2" xfId="0" applyFill="1" applyBorder="1" applyAlignment="1" applyProtection="1">
      <alignment horizontal="center"/>
    </xf>
    <xf numFmtId="0" fontId="0" fillId="0" borderId="14" xfId="0" applyFill="1" applyBorder="1" applyProtection="1"/>
    <xf numFmtId="0" fontId="12" fillId="3" borderId="0" xfId="0" applyFont="1" applyFill="1" applyProtection="1"/>
    <xf numFmtId="0" fontId="6" fillId="3" borderId="0" xfId="0" applyFont="1" applyFill="1" applyAlignment="1" applyProtection="1">
      <alignment horizontal="center"/>
    </xf>
    <xf numFmtId="0" fontId="6" fillId="3" borderId="0" xfId="0" applyFont="1" applyFill="1" applyAlignment="1" applyProtection="1"/>
    <xf numFmtId="0" fontId="12" fillId="3" borderId="2" xfId="0" applyFont="1" applyFill="1" applyBorder="1" applyAlignment="1" applyProtection="1">
      <alignment horizontal="center"/>
    </xf>
    <xf numFmtId="0" fontId="5" fillId="3" borderId="0" xfId="0" applyFont="1" applyFill="1" applyAlignment="1" applyProtection="1"/>
    <xf numFmtId="0" fontId="12" fillId="3" borderId="23" xfId="0" applyFont="1" applyFill="1" applyBorder="1" applyAlignment="1" applyProtection="1">
      <alignment vertical="center" wrapText="1"/>
    </xf>
    <xf numFmtId="0" fontId="11" fillId="0" borderId="0" xfId="0" applyFont="1" applyAlignment="1" applyProtection="1">
      <alignment vertical="top"/>
    </xf>
    <xf numFmtId="0" fontId="2" fillId="4" borderId="2"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0" fillId="21" borderId="2" xfId="0" applyFill="1" applyBorder="1" applyAlignment="1" applyProtection="1">
      <alignment horizontal="left" vertical="center"/>
      <protection locked="0"/>
    </xf>
    <xf numFmtId="0" fontId="38" fillId="0" borderId="50" xfId="0" applyFont="1" applyBorder="1" applyAlignment="1" applyProtection="1">
      <alignment horizontal="center" vertical="center"/>
    </xf>
    <xf numFmtId="0" fontId="11" fillId="0" borderId="0" xfId="0" applyFont="1" applyAlignment="1" applyProtection="1">
      <alignment horizontal="left" vertical="top" indent="1"/>
    </xf>
    <xf numFmtId="0" fontId="0" fillId="0" borderId="0" xfId="0" applyAlignment="1" applyProtection="1">
      <alignment horizontal="left" vertical="center"/>
    </xf>
    <xf numFmtId="0" fontId="0" fillId="0" borderId="0" xfId="0" applyFont="1" applyFill="1" applyBorder="1" applyProtection="1"/>
    <xf numFmtId="8" fontId="0" fillId="21" borderId="2" xfId="0" applyNumberForma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xf>
    <xf numFmtId="0" fontId="2" fillId="0" borderId="44" xfId="0" applyFont="1" applyFill="1" applyBorder="1" applyAlignment="1" applyProtection="1">
      <alignment horizontal="center" vertical="center"/>
    </xf>
    <xf numFmtId="0" fontId="2" fillId="0" borderId="40" xfId="0" applyFont="1" applyFill="1" applyBorder="1" applyAlignment="1" applyProtection="1">
      <alignment horizontal="center" vertical="center"/>
    </xf>
    <xf numFmtId="0" fontId="21" fillId="10" borderId="21" xfId="2" applyFont="1" applyFill="1" applyBorder="1" applyAlignment="1" applyProtection="1">
      <alignment horizontal="center"/>
      <protection hidden="1"/>
    </xf>
    <xf numFmtId="0" fontId="21" fillId="10" borderId="30" xfId="2" applyFont="1" applyFill="1" applyBorder="1" applyAlignment="1" applyProtection="1">
      <alignment horizontal="center"/>
      <protection hidden="1"/>
    </xf>
    <xf numFmtId="0" fontId="21" fillId="10" borderId="22" xfId="2" applyFont="1" applyFill="1" applyBorder="1" applyAlignment="1" applyProtection="1">
      <alignment horizontal="center"/>
      <protection hidden="1"/>
    </xf>
    <xf numFmtId="0" fontId="21" fillId="10" borderId="25" xfId="2" applyFont="1" applyFill="1" applyBorder="1" applyAlignment="1" applyProtection="1">
      <alignment horizontal="center"/>
      <protection hidden="1"/>
    </xf>
    <xf numFmtId="0" fontId="21" fillId="10" borderId="29" xfId="2" applyFont="1" applyFill="1" applyBorder="1" applyAlignment="1" applyProtection="1">
      <alignment horizontal="center"/>
      <protection hidden="1"/>
    </xf>
    <xf numFmtId="0" fontId="21" fillId="10" borderId="17" xfId="2" applyFont="1" applyFill="1" applyBorder="1" applyAlignment="1" applyProtection="1">
      <alignment horizontal="center"/>
      <protection hidden="1"/>
    </xf>
    <xf numFmtId="0" fontId="6" fillId="0" borderId="20" xfId="2" applyFont="1" applyFill="1" applyBorder="1" applyAlignment="1" applyProtection="1">
      <alignment horizontal="center" vertical="center"/>
      <protection hidden="1"/>
    </xf>
    <xf numFmtId="0" fontId="6" fillId="0" borderId="27" xfId="2" applyFont="1" applyFill="1" applyBorder="1" applyAlignment="1" applyProtection="1">
      <alignment horizontal="center" vertical="center"/>
      <protection hidden="1"/>
    </xf>
    <xf numFmtId="0" fontId="6" fillId="0" borderId="18" xfId="2" applyFont="1" applyFill="1" applyBorder="1" applyAlignment="1" applyProtection="1">
      <alignment horizontal="center" vertical="center"/>
      <protection hidden="1"/>
    </xf>
    <xf numFmtId="0" fontId="5" fillId="21" borderId="3" xfId="2" applyFont="1" applyFill="1" applyBorder="1" applyAlignment="1" applyProtection="1">
      <alignment vertical="center"/>
      <protection locked="0" hidden="1"/>
    </xf>
    <xf numFmtId="0" fontId="5" fillId="21" borderId="5" xfId="2" applyFont="1" applyFill="1" applyBorder="1" applyAlignment="1" applyProtection="1">
      <alignment vertical="center"/>
      <protection locked="0" hidden="1"/>
    </xf>
    <xf numFmtId="0" fontId="0" fillId="18" borderId="20" xfId="0" applyFill="1" applyBorder="1" applyAlignment="1" applyProtection="1">
      <alignment horizontal="left" vertical="center" wrapText="1"/>
    </xf>
    <xf numFmtId="0" fontId="0" fillId="18" borderId="27" xfId="0" applyFill="1" applyBorder="1" applyAlignment="1" applyProtection="1">
      <alignment horizontal="left" vertical="center" wrapText="1"/>
    </xf>
    <xf numFmtId="0" fontId="0" fillId="18" borderId="18" xfId="0" applyFill="1" applyBorder="1" applyAlignment="1" applyProtection="1">
      <alignment horizontal="left" vertical="center" wrapText="1"/>
    </xf>
    <xf numFmtId="0" fontId="0" fillId="21" borderId="21" xfId="0" applyFill="1" applyBorder="1" applyAlignment="1" applyProtection="1">
      <alignment horizontal="left" vertical="top" wrapText="1"/>
      <protection locked="0"/>
    </xf>
    <xf numFmtId="0" fontId="0" fillId="21" borderId="30" xfId="0" applyFill="1" applyBorder="1" applyAlignment="1" applyProtection="1">
      <alignment horizontal="left" vertical="top" wrapText="1"/>
      <protection locked="0"/>
    </xf>
    <xf numFmtId="0" fontId="0" fillId="21" borderId="22" xfId="0" applyFill="1" applyBorder="1" applyAlignment="1" applyProtection="1">
      <alignment horizontal="left" vertical="top" wrapText="1"/>
      <protection locked="0"/>
    </xf>
    <xf numFmtId="0" fontId="0" fillId="21" borderId="23" xfId="0" applyFill="1" applyBorder="1" applyAlignment="1" applyProtection="1">
      <alignment horizontal="left" vertical="top" wrapText="1"/>
      <protection locked="0"/>
    </xf>
    <xf numFmtId="0" fontId="0" fillId="21" borderId="0" xfId="0" applyFill="1" applyBorder="1" applyAlignment="1" applyProtection="1">
      <alignment horizontal="left" vertical="top" wrapText="1"/>
      <protection locked="0"/>
    </xf>
    <xf numFmtId="0" fontId="0" fillId="21" borderId="24" xfId="0" applyFill="1" applyBorder="1" applyAlignment="1" applyProtection="1">
      <alignment horizontal="left" vertical="top" wrapText="1"/>
      <protection locked="0"/>
    </xf>
    <xf numFmtId="0" fontId="0" fillId="21" borderId="25" xfId="0" applyFill="1" applyBorder="1" applyAlignment="1" applyProtection="1">
      <alignment horizontal="left" vertical="top" wrapText="1"/>
      <protection locked="0"/>
    </xf>
    <xf numFmtId="0" fontId="0" fillId="21" borderId="29" xfId="0" applyFill="1" applyBorder="1" applyAlignment="1" applyProtection="1">
      <alignment horizontal="left" vertical="top" wrapText="1"/>
      <protection locked="0"/>
    </xf>
    <xf numFmtId="0" fontId="0" fillId="21" borderId="17" xfId="0" applyFill="1" applyBorder="1" applyAlignment="1" applyProtection="1">
      <alignment horizontal="left" vertical="top" wrapText="1"/>
      <protection locked="0"/>
    </xf>
    <xf numFmtId="0" fontId="21" fillId="10" borderId="33" xfId="2" applyFont="1" applyFill="1" applyBorder="1" applyAlignment="1" applyProtection="1">
      <alignment horizontal="center"/>
      <protection hidden="1"/>
    </xf>
    <xf numFmtId="0" fontId="21" fillId="10" borderId="0" xfId="2" applyFont="1" applyFill="1" applyBorder="1" applyAlignment="1" applyProtection="1">
      <alignment horizontal="center"/>
      <protection hidden="1"/>
    </xf>
    <xf numFmtId="0" fontId="32" fillId="0" borderId="29" xfId="0" applyFont="1" applyBorder="1" applyAlignment="1" applyProtection="1">
      <alignment horizontal="center" vertical="center"/>
    </xf>
    <xf numFmtId="0" fontId="0" fillId="0" borderId="20" xfId="0" applyBorder="1" applyAlignment="1" applyProtection="1">
      <alignment horizontal="center" vertical="center"/>
    </xf>
    <xf numFmtId="0" fontId="0" fillId="0" borderId="27" xfId="0" applyBorder="1" applyAlignment="1" applyProtection="1">
      <alignment horizontal="center" vertical="center"/>
    </xf>
    <xf numFmtId="0" fontId="0" fillId="0" borderId="18" xfId="0" applyBorder="1" applyAlignment="1" applyProtection="1">
      <alignment horizontal="center" vertical="center"/>
    </xf>
    <xf numFmtId="0" fontId="2" fillId="14" borderId="20" xfId="0" applyFont="1" applyFill="1" applyBorder="1" applyAlignment="1" applyProtection="1">
      <alignment horizontal="center" vertical="center"/>
    </xf>
    <xf numFmtId="0" fontId="2" fillId="14" borderId="27" xfId="0" applyFont="1" applyFill="1" applyBorder="1" applyAlignment="1" applyProtection="1">
      <alignment horizontal="center" vertical="center"/>
    </xf>
    <xf numFmtId="0" fontId="2" fillId="10" borderId="21" xfId="0" applyFont="1" applyFill="1" applyBorder="1" applyAlignment="1" applyProtection="1">
      <alignment horizontal="left" vertical="top" wrapText="1" indent="2"/>
    </xf>
    <xf numFmtId="0" fontId="2" fillId="10" borderId="30" xfId="0" applyFont="1" applyFill="1" applyBorder="1" applyAlignment="1" applyProtection="1">
      <alignment horizontal="left" vertical="top" wrapText="1" indent="2"/>
    </xf>
    <xf numFmtId="0" fontId="2" fillId="10" borderId="22" xfId="0" applyFont="1" applyFill="1" applyBorder="1" applyAlignment="1" applyProtection="1">
      <alignment horizontal="left" vertical="top" wrapText="1" indent="2"/>
    </xf>
    <xf numFmtId="0" fontId="0" fillId="10" borderId="23" xfId="0" applyFill="1" applyBorder="1" applyAlignment="1" applyProtection="1">
      <alignment horizontal="left" vertical="top" wrapText="1" indent="2"/>
    </xf>
    <xf numFmtId="0" fontId="0" fillId="10" borderId="0" xfId="0" applyFill="1" applyBorder="1" applyAlignment="1" applyProtection="1">
      <alignment horizontal="left" vertical="top" wrapText="1" indent="2"/>
    </xf>
    <xf numFmtId="0" fontId="0" fillId="10" borderId="24" xfId="0" applyFill="1" applyBorder="1" applyAlignment="1" applyProtection="1">
      <alignment horizontal="left" vertical="top" wrapText="1" indent="2"/>
    </xf>
    <xf numFmtId="0" fontId="0" fillId="10" borderId="25" xfId="0" applyFill="1" applyBorder="1" applyAlignment="1" applyProtection="1">
      <alignment horizontal="left" vertical="top" wrapText="1" indent="2"/>
    </xf>
    <xf numFmtId="0" fontId="0" fillId="10" borderId="29" xfId="0" applyFill="1" applyBorder="1" applyAlignment="1" applyProtection="1">
      <alignment horizontal="left" vertical="top" wrapText="1" indent="2"/>
    </xf>
    <xf numFmtId="0" fontId="0" fillId="10" borderId="17" xfId="0" applyFill="1" applyBorder="1" applyAlignment="1" applyProtection="1">
      <alignment horizontal="left" vertical="top" wrapText="1" indent="2"/>
    </xf>
    <xf numFmtId="0" fontId="0" fillId="0" borderId="0" xfId="0" applyAlignment="1" applyProtection="1">
      <alignment horizontal="left" vertical="center" indent="1"/>
    </xf>
    <xf numFmtId="0" fontId="2" fillId="10" borderId="32" xfId="0" applyFont="1" applyFill="1" applyBorder="1" applyAlignment="1" applyProtection="1">
      <alignment horizontal="center" vertical="center" wrapText="1"/>
    </xf>
    <xf numFmtId="0" fontId="2" fillId="10" borderId="10" xfId="0" applyFont="1" applyFill="1" applyBorder="1" applyAlignment="1" applyProtection="1">
      <alignment horizontal="center" vertical="center" wrapText="1"/>
    </xf>
    <xf numFmtId="0" fontId="2" fillId="10" borderId="21" xfId="0" applyFont="1" applyFill="1" applyBorder="1" applyAlignment="1" applyProtection="1">
      <alignment horizontal="left" vertical="top" wrapText="1" indent="1"/>
    </xf>
    <xf numFmtId="0" fontId="2" fillId="10" borderId="30" xfId="0" applyFont="1" applyFill="1" applyBorder="1" applyAlignment="1" applyProtection="1">
      <alignment horizontal="left" vertical="top" wrapText="1" indent="1"/>
    </xf>
    <xf numFmtId="0" fontId="2" fillId="10" borderId="22" xfId="0" applyFont="1" applyFill="1" applyBorder="1" applyAlignment="1" applyProtection="1">
      <alignment horizontal="left" vertical="top" wrapText="1" indent="1"/>
    </xf>
    <xf numFmtId="0" fontId="32" fillId="0" borderId="23" xfId="0" applyFont="1" applyBorder="1" applyAlignment="1" applyProtection="1">
      <alignment horizontal="center" vertical="center"/>
    </xf>
    <xf numFmtId="0" fontId="32" fillId="0" borderId="0" xfId="0" applyFont="1" applyBorder="1" applyAlignment="1" applyProtection="1">
      <alignment horizontal="center" vertical="center"/>
    </xf>
    <xf numFmtId="0" fontId="0" fillId="0" borderId="2" xfId="0" applyBorder="1" applyAlignment="1" applyProtection="1">
      <alignment horizontal="center" vertical="center"/>
    </xf>
    <xf numFmtId="0" fontId="2" fillId="10" borderId="2" xfId="0" applyFont="1" applyFill="1" applyBorder="1" applyAlignment="1" applyProtection="1">
      <alignment horizontal="center" vertical="center" wrapText="1"/>
    </xf>
    <xf numFmtId="0" fontId="22" fillId="10" borderId="32" xfId="0" applyFont="1" applyFill="1" applyBorder="1" applyAlignment="1" applyProtection="1">
      <alignment horizontal="center" vertical="center" wrapText="1"/>
    </xf>
    <xf numFmtId="0" fontId="22" fillId="10" borderId="10" xfId="0" applyFont="1" applyFill="1" applyBorder="1" applyAlignment="1" applyProtection="1">
      <alignment horizontal="center" vertical="center" wrapText="1"/>
    </xf>
    <xf numFmtId="0" fontId="0" fillId="21" borderId="57" xfId="0" applyFill="1" applyBorder="1" applyAlignment="1" applyProtection="1">
      <alignment horizontal="left" vertical="top" wrapText="1"/>
      <protection locked="0"/>
    </xf>
    <xf numFmtId="0" fontId="0" fillId="21" borderId="58" xfId="0" applyFill="1" applyBorder="1" applyAlignment="1" applyProtection="1">
      <alignment horizontal="left" vertical="top" wrapText="1"/>
      <protection locked="0"/>
    </xf>
    <xf numFmtId="0" fontId="0" fillId="21" borderId="59" xfId="0" applyFill="1" applyBorder="1" applyAlignment="1" applyProtection="1">
      <alignment horizontal="left" vertical="top" wrapText="1"/>
      <protection locked="0"/>
    </xf>
    <xf numFmtId="0" fontId="0" fillId="0" borderId="54" xfId="0" applyBorder="1" applyAlignment="1" applyProtection="1">
      <alignment horizontal="center"/>
    </xf>
    <xf numFmtId="0" fontId="0" fillId="0" borderId="55" xfId="0" applyBorder="1" applyAlignment="1" applyProtection="1">
      <alignment horizontal="center"/>
    </xf>
    <xf numFmtId="0" fontId="0" fillId="0" borderId="56" xfId="0" applyBorder="1" applyAlignment="1" applyProtection="1">
      <alignment horizontal="center"/>
    </xf>
    <xf numFmtId="0" fontId="21" fillId="10" borderId="25" xfId="2" applyFont="1" applyFill="1" applyBorder="1" applyAlignment="1" applyProtection="1">
      <alignment horizontal="center" vertical="top"/>
      <protection hidden="1"/>
    </xf>
    <xf numFmtId="0" fontId="21" fillId="10" borderId="29" xfId="2" applyFont="1" applyFill="1" applyBorder="1" applyAlignment="1" applyProtection="1">
      <alignment horizontal="center" vertical="top"/>
      <protection hidden="1"/>
    </xf>
    <xf numFmtId="0" fontId="21" fillId="10" borderId="17" xfId="2" applyFont="1" applyFill="1" applyBorder="1" applyAlignment="1" applyProtection="1">
      <alignment horizontal="center" vertical="top"/>
      <protection hidden="1"/>
    </xf>
    <xf numFmtId="0" fontId="6" fillId="0" borderId="0" xfId="2" applyFont="1" applyFill="1" applyBorder="1" applyAlignment="1" applyProtection="1">
      <alignment horizontal="center"/>
      <protection hidden="1"/>
    </xf>
    <xf numFmtId="0" fontId="13" fillId="7" borderId="19" xfId="2" applyFont="1" applyFill="1" applyBorder="1" applyAlignment="1" applyProtection="1">
      <alignment horizontal="center"/>
      <protection hidden="1"/>
    </xf>
    <xf numFmtId="0" fontId="0" fillId="10" borderId="3" xfId="0" applyFill="1" applyBorder="1" applyAlignment="1" applyProtection="1">
      <alignment horizontal="left" vertical="top" wrapText="1"/>
    </xf>
    <xf numFmtId="0" fontId="0" fillId="10" borderId="4" xfId="0" applyFill="1" applyBorder="1" applyAlignment="1" applyProtection="1">
      <alignment horizontal="left" vertical="top" wrapText="1"/>
    </xf>
    <xf numFmtId="0" fontId="0" fillId="10" borderId="5" xfId="0" applyFill="1" applyBorder="1" applyAlignment="1" applyProtection="1">
      <alignment horizontal="left" vertical="top" wrapText="1"/>
    </xf>
    <xf numFmtId="0" fontId="12" fillId="3" borderId="21" xfId="0" applyFont="1" applyFill="1" applyBorder="1" applyAlignment="1" applyProtection="1">
      <alignment horizontal="center"/>
    </xf>
    <xf numFmtId="0" fontId="12" fillId="3" borderId="22" xfId="0" applyFont="1" applyFill="1" applyBorder="1" applyAlignment="1" applyProtection="1">
      <alignment horizontal="center"/>
    </xf>
    <xf numFmtId="0" fontId="12" fillId="10" borderId="20" xfId="0" applyFont="1" applyFill="1" applyBorder="1" applyAlignment="1" applyProtection="1">
      <alignment horizontal="left" vertical="top" wrapText="1"/>
    </xf>
    <xf numFmtId="0" fontId="12" fillId="10" borderId="27" xfId="0" applyFont="1" applyFill="1" applyBorder="1" applyAlignment="1" applyProtection="1">
      <alignment horizontal="left" vertical="top" wrapText="1"/>
    </xf>
    <xf numFmtId="0" fontId="12" fillId="10" borderId="18" xfId="0" applyFont="1" applyFill="1" applyBorder="1" applyAlignment="1" applyProtection="1">
      <alignment horizontal="left" vertical="top" wrapText="1"/>
    </xf>
    <xf numFmtId="0" fontId="1" fillId="21" borderId="21" xfId="0" applyFont="1" applyFill="1" applyBorder="1" applyAlignment="1" applyProtection="1">
      <alignment horizontal="left" vertical="top" wrapText="1"/>
      <protection locked="0"/>
    </xf>
    <xf numFmtId="0" fontId="1" fillId="21" borderId="30" xfId="0" applyFont="1" applyFill="1" applyBorder="1" applyAlignment="1" applyProtection="1">
      <alignment horizontal="left" vertical="top" wrapText="1"/>
      <protection locked="0"/>
    </xf>
    <xf numFmtId="0" fontId="1" fillId="21" borderId="22" xfId="0" applyFont="1" applyFill="1" applyBorder="1" applyAlignment="1" applyProtection="1">
      <alignment horizontal="left" vertical="top" wrapText="1"/>
      <protection locked="0"/>
    </xf>
    <xf numFmtId="0" fontId="1" fillId="21" borderId="23" xfId="0" applyFont="1" applyFill="1" applyBorder="1" applyAlignment="1" applyProtection="1">
      <alignment horizontal="left" vertical="top" wrapText="1"/>
      <protection locked="0"/>
    </xf>
    <xf numFmtId="0" fontId="1" fillId="21" borderId="0" xfId="0" applyFont="1" applyFill="1" applyBorder="1" applyAlignment="1" applyProtection="1">
      <alignment horizontal="left" vertical="top" wrapText="1"/>
      <protection locked="0"/>
    </xf>
    <xf numFmtId="0" fontId="1" fillId="21" borderId="24" xfId="0" applyFont="1" applyFill="1" applyBorder="1" applyAlignment="1" applyProtection="1">
      <alignment horizontal="left" vertical="top" wrapText="1"/>
      <protection locked="0"/>
    </xf>
    <xf numFmtId="0" fontId="1" fillId="21" borderId="25" xfId="0" applyFont="1" applyFill="1" applyBorder="1" applyAlignment="1" applyProtection="1">
      <alignment horizontal="left" vertical="top" wrapText="1"/>
      <protection locked="0"/>
    </xf>
    <xf numFmtId="0" fontId="1" fillId="21" borderId="29" xfId="0" applyFont="1" applyFill="1" applyBorder="1" applyAlignment="1" applyProtection="1">
      <alignment horizontal="left" vertical="top" wrapText="1"/>
      <protection locked="0"/>
    </xf>
    <xf numFmtId="0" fontId="1" fillId="21" borderId="17" xfId="0" applyFont="1" applyFill="1" applyBorder="1" applyAlignment="1" applyProtection="1">
      <alignment horizontal="left" vertical="top" wrapText="1"/>
      <protection locked="0"/>
    </xf>
    <xf numFmtId="0" fontId="0" fillId="21" borderId="21" xfId="0" applyFont="1" applyFill="1" applyBorder="1" applyAlignment="1" applyProtection="1">
      <alignment horizontal="left" vertical="top" wrapText="1"/>
      <protection locked="0"/>
    </xf>
    <xf numFmtId="0" fontId="0" fillId="21" borderId="22" xfId="0" applyFont="1" applyFill="1" applyBorder="1" applyAlignment="1" applyProtection="1">
      <alignment horizontal="left" vertical="top" wrapText="1"/>
      <protection locked="0"/>
    </xf>
    <xf numFmtId="0" fontId="0" fillId="21" borderId="23" xfId="0" applyFont="1" applyFill="1" applyBorder="1" applyAlignment="1" applyProtection="1">
      <alignment horizontal="left" vertical="top" wrapText="1"/>
      <protection locked="0"/>
    </xf>
    <xf numFmtId="0" fontId="0" fillId="21" borderId="24" xfId="0" applyFont="1" applyFill="1" applyBorder="1" applyAlignment="1" applyProtection="1">
      <alignment horizontal="left" vertical="top" wrapText="1"/>
      <protection locked="0"/>
    </xf>
    <xf numFmtId="0" fontId="0" fillId="21" borderId="25" xfId="0" applyFont="1" applyFill="1" applyBorder="1" applyAlignment="1" applyProtection="1">
      <alignment horizontal="left" vertical="top" wrapText="1"/>
      <protection locked="0"/>
    </xf>
    <xf numFmtId="0" fontId="0" fillId="21" borderId="17" xfId="0" applyFont="1" applyFill="1" applyBorder="1" applyAlignment="1" applyProtection="1">
      <alignment horizontal="left" vertical="top" wrapText="1"/>
      <protection locked="0"/>
    </xf>
    <xf numFmtId="0" fontId="3" fillId="7" borderId="2" xfId="0" applyFont="1" applyFill="1" applyBorder="1" applyAlignment="1" applyProtection="1">
      <alignment horizontal="center"/>
    </xf>
    <xf numFmtId="0" fontId="33" fillId="10" borderId="20" xfId="2" applyFont="1" applyFill="1" applyBorder="1" applyAlignment="1" applyProtection="1">
      <alignment horizontal="left" wrapText="1"/>
      <protection hidden="1"/>
    </xf>
    <xf numFmtId="0" fontId="20" fillId="10" borderId="27" xfId="2" applyFont="1" applyFill="1" applyBorder="1" applyAlignment="1" applyProtection="1">
      <alignment horizontal="left" wrapText="1"/>
      <protection hidden="1"/>
    </xf>
    <xf numFmtId="0" fontId="3" fillId="7" borderId="19" xfId="0" applyFont="1" applyFill="1" applyBorder="1" applyAlignment="1" applyProtection="1">
      <alignment horizontal="center"/>
    </xf>
    <xf numFmtId="0" fontId="12" fillId="7" borderId="19" xfId="0" applyFont="1" applyFill="1" applyBorder="1" applyAlignment="1" applyProtection="1">
      <alignment horizontal="center"/>
    </xf>
    <xf numFmtId="0" fontId="0" fillId="0" borderId="6" xfId="0" applyFont="1" applyBorder="1" applyAlignment="1" applyProtection="1">
      <alignment horizontal="left" vertical="top" wrapText="1"/>
    </xf>
    <xf numFmtId="0" fontId="0" fillId="0" borderId="7" xfId="0" applyFont="1" applyBorder="1" applyAlignment="1" applyProtection="1">
      <alignment horizontal="left" vertical="top" wrapText="1"/>
    </xf>
    <xf numFmtId="0" fontId="0" fillId="0" borderId="2" xfId="0" applyFont="1" applyBorder="1" applyAlignment="1" applyProtection="1">
      <alignment horizontal="left" vertical="top" wrapText="1"/>
    </xf>
    <xf numFmtId="0" fontId="12" fillId="7" borderId="2" xfId="0" applyFont="1" applyFill="1" applyBorder="1" applyAlignment="1" applyProtection="1">
      <alignment horizontal="center"/>
    </xf>
    <xf numFmtId="0" fontId="0" fillId="0" borderId="20" xfId="0" applyFont="1" applyBorder="1" applyAlignment="1" applyProtection="1">
      <alignment horizontal="center" vertical="center"/>
    </xf>
    <xf numFmtId="0" fontId="0" fillId="0" borderId="18" xfId="0" applyFont="1" applyBorder="1" applyAlignment="1" applyProtection="1">
      <alignment horizontal="center" vertical="center"/>
    </xf>
    <xf numFmtId="0" fontId="3" fillId="7" borderId="20" xfId="0" applyFont="1" applyFill="1" applyBorder="1" applyAlignment="1" applyProtection="1">
      <alignment horizontal="center" wrapText="1"/>
    </xf>
    <xf numFmtId="0" fontId="3" fillId="7" borderId="18" xfId="0" applyFont="1" applyFill="1" applyBorder="1" applyAlignment="1" applyProtection="1">
      <alignment horizontal="center" wrapText="1"/>
    </xf>
    <xf numFmtId="0" fontId="22" fillId="10" borderId="32" xfId="0" applyFont="1" applyFill="1" applyBorder="1" applyAlignment="1">
      <alignment horizontal="center" vertical="center" wrapText="1"/>
    </xf>
    <xf numFmtId="0" fontId="22" fillId="10" borderId="10" xfId="0" applyFont="1" applyFill="1" applyBorder="1" applyAlignment="1">
      <alignment horizontal="center" vertical="center" wrapText="1"/>
    </xf>
    <xf numFmtId="0" fontId="2" fillId="10" borderId="2" xfId="0" applyFont="1" applyFill="1" applyBorder="1" applyAlignment="1">
      <alignment horizontal="center" vertical="center" wrapText="1"/>
    </xf>
    <xf numFmtId="0" fontId="2" fillId="10" borderId="32" xfId="0" applyFont="1" applyFill="1" applyBorder="1" applyAlignment="1">
      <alignment horizontal="center" vertical="center" wrapText="1"/>
    </xf>
    <xf numFmtId="0" fontId="2" fillId="10" borderId="10" xfId="0" applyFont="1" applyFill="1" applyBorder="1" applyAlignment="1">
      <alignment horizontal="center" vertical="center" wrapText="1"/>
    </xf>
    <xf numFmtId="0" fontId="25" fillId="10" borderId="21" xfId="2" applyFont="1" applyFill="1" applyBorder="1" applyAlignment="1" applyProtection="1">
      <alignment horizontal="center"/>
      <protection hidden="1"/>
    </xf>
    <xf numFmtId="0" fontId="25" fillId="10" borderId="22" xfId="2" applyFont="1" applyFill="1" applyBorder="1" applyAlignment="1" applyProtection="1">
      <alignment horizontal="center"/>
      <protection hidden="1"/>
    </xf>
    <xf numFmtId="0" fontId="25" fillId="10" borderId="25" xfId="2" applyFont="1" applyFill="1" applyBorder="1" applyAlignment="1" applyProtection="1">
      <alignment horizontal="center"/>
      <protection hidden="1"/>
    </xf>
    <xf numFmtId="0" fontId="25" fillId="10" borderId="17" xfId="2" applyFont="1" applyFill="1" applyBorder="1" applyAlignment="1" applyProtection="1">
      <alignment horizontal="center"/>
      <protection hidden="1"/>
    </xf>
    <xf numFmtId="0" fontId="23" fillId="0" borderId="2" xfId="0" applyFont="1" applyBorder="1" applyAlignment="1">
      <alignment horizontal="center" vertical="center"/>
    </xf>
    <xf numFmtId="0" fontId="0" fillId="0" borderId="2" xfId="0" applyBorder="1" applyAlignment="1">
      <alignment horizontal="center" vertical="center"/>
    </xf>
    <xf numFmtId="0" fontId="0" fillId="12" borderId="2" xfId="0" applyFill="1" applyBorder="1" applyAlignment="1">
      <alignment horizontal="center" vertical="center"/>
    </xf>
  </cellXfs>
  <cellStyles count="5">
    <cellStyle name="Comma" xfId="1" builtinId="3"/>
    <cellStyle name="Currency" xfId="3" builtinId="4"/>
    <cellStyle name="Normal" xfId="0" builtinId="0"/>
    <cellStyle name="Normal 2" xfId="2" xr:uid="{00000000-0005-0000-0000-000002000000}"/>
    <cellStyle name="Normal_Appendix A--Temps RFP Appendix" xfId="4" xr:uid="{51ED1C9A-8958-4391-B3A0-01A99BF8F228}"/>
  </cellStyles>
  <dxfs count="0"/>
  <tableStyles count="0" defaultTableStyle="TableStyleMedium2" defaultPivotStyle="PivotStyleLight16"/>
  <colors>
    <mruColors>
      <color rgb="FFFFFF99"/>
      <color rgb="FFF3E7FF"/>
      <color rgb="FFECD9FF"/>
      <color rgb="FFDCB9FF"/>
      <color rgb="FFED9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1"/>
  <sheetViews>
    <sheetView showGridLines="0" topLeftCell="A7" zoomScaleNormal="100" workbookViewId="0">
      <selection activeCell="A4" sqref="A4"/>
    </sheetView>
  </sheetViews>
  <sheetFormatPr defaultColWidth="9.08984375" defaultRowHeight="14.5" x14ac:dyDescent="0.35"/>
  <cols>
    <col min="1" max="1" width="94.6328125" style="2" customWidth="1"/>
    <col min="2" max="2" width="32.08984375" style="2" customWidth="1"/>
    <col min="3" max="192" width="9.08984375" style="2"/>
    <col min="193" max="193" width="7.81640625" style="2" customWidth="1"/>
    <col min="194" max="194" width="6.08984375" style="2" customWidth="1"/>
    <col min="195" max="195" width="7" style="2" customWidth="1"/>
    <col min="196" max="198" width="7.453125" style="2" customWidth="1"/>
    <col min="199" max="199" width="6.453125" style="2" customWidth="1"/>
    <col min="200" max="200" width="18.6328125" style="2" customWidth="1"/>
    <col min="201" max="201" width="10.453125" style="2" customWidth="1"/>
    <col min="202" max="202" width="14.81640625" style="2" customWidth="1"/>
    <col min="203" max="16384" width="9.08984375" style="2"/>
  </cols>
  <sheetData>
    <row r="1" spans="1:2" ht="38.25" customHeight="1" x14ac:dyDescent="0.55000000000000004">
      <c r="A1" s="47" t="s">
        <v>24</v>
      </c>
    </row>
    <row r="2" spans="1:2" ht="38.25" customHeight="1" thickBot="1" x14ac:dyDescent="0.4">
      <c r="A2" s="48" t="s">
        <v>23</v>
      </c>
    </row>
    <row r="3" spans="1:2" ht="24" thickBot="1" x14ac:dyDescent="0.6">
      <c r="A3" s="54" t="s">
        <v>21</v>
      </c>
    </row>
    <row r="4" spans="1:2" ht="43.5" x14ac:dyDescent="0.35">
      <c r="A4" s="60" t="s">
        <v>128</v>
      </c>
      <c r="B4" s="49"/>
    </row>
    <row r="5" spans="1:2" ht="29" x14ac:dyDescent="0.35">
      <c r="A5" s="4" t="s">
        <v>0</v>
      </c>
      <c r="B5" s="49"/>
    </row>
    <row r="6" spans="1:2" ht="33.75" customHeight="1" x14ac:dyDescent="0.35">
      <c r="A6" s="4" t="s">
        <v>20</v>
      </c>
      <c r="B6" s="49"/>
    </row>
    <row r="7" spans="1:2" ht="43.5" x14ac:dyDescent="0.35">
      <c r="A7" s="5" t="s">
        <v>87</v>
      </c>
      <c r="B7" s="49"/>
    </row>
    <row r="8" spans="1:2" ht="48" customHeight="1" x14ac:dyDescent="0.35">
      <c r="A8" s="6" t="s">
        <v>1</v>
      </c>
      <c r="B8" s="49"/>
    </row>
    <row r="9" spans="1:2" ht="251.25" customHeight="1" x14ac:dyDescent="0.35">
      <c r="A9" s="34" t="s">
        <v>122</v>
      </c>
      <c r="B9" s="49"/>
    </row>
    <row r="10" spans="1:2" ht="22.5" customHeight="1" x14ac:dyDescent="0.35">
      <c r="A10" s="34" t="s">
        <v>22</v>
      </c>
      <c r="B10" s="49"/>
    </row>
    <row r="11" spans="1:2" ht="22.5" customHeight="1" x14ac:dyDescent="0.35"/>
  </sheetData>
  <sheetProtection algorithmName="SHA-512" hashValue="RNHRnAXnmG8BQhJJOZAU3vN+lo06MuXPHZ60LrzI2VqTkY0/A6/PEnkQ9RgXeokumf7d9iroGpv6Hr9PBHez9g==" saltValue="V3DFJvfyF9V6WIi0KdFglA==" spinCount="100000" sheet="1" objects="1" scenarios="1"/>
  <pageMargins left="0.7" right="0.7" top="0.75" bottom="0.75" header="0.3" footer="0.3"/>
  <pageSetup scale="9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7"/>
  <sheetViews>
    <sheetView showGridLines="0" topLeftCell="A6" zoomScaleNormal="100" workbookViewId="0">
      <selection activeCell="I31" sqref="I31"/>
    </sheetView>
  </sheetViews>
  <sheetFormatPr defaultColWidth="9.08984375" defaultRowHeight="14.5" x14ac:dyDescent="0.35"/>
  <cols>
    <col min="1" max="1" width="6.08984375" style="2" bestFit="1" customWidth="1"/>
    <col min="2" max="2" width="41" style="2" bestFit="1" customWidth="1"/>
    <col min="3" max="7" width="19.36328125" style="2" customWidth="1"/>
    <col min="8" max="8" width="4.81640625" style="2" customWidth="1"/>
    <col min="9" max="9" width="24.36328125" style="2" customWidth="1"/>
    <col min="10" max="16384" width="9.08984375" style="2"/>
  </cols>
  <sheetData>
    <row r="1" spans="1:9" ht="18.5" x14ac:dyDescent="0.45">
      <c r="A1" s="153" t="str">
        <f>Instructions!A1</f>
        <v>RFP # 100-21-66665 - BODY WORN CAMERA SOLUTION</v>
      </c>
      <c r="B1" s="154"/>
      <c r="C1" s="155"/>
      <c r="D1" s="1"/>
      <c r="E1" s="7"/>
      <c r="F1" s="7"/>
      <c r="G1" s="7"/>
      <c r="H1" s="7"/>
      <c r="I1" s="7"/>
    </row>
    <row r="2" spans="1:9" ht="18.5" x14ac:dyDescent="0.45">
      <c r="A2" s="156" t="str">
        <f>Instructions!A2</f>
        <v>Attachment D - Cost Proposal</v>
      </c>
      <c r="B2" s="157"/>
      <c r="C2" s="158"/>
      <c r="D2" s="1"/>
      <c r="E2" s="7"/>
      <c r="F2" s="7"/>
      <c r="G2" s="7"/>
      <c r="H2" s="7"/>
      <c r="I2" s="7"/>
    </row>
    <row r="4" spans="1:9" ht="24" thickBot="1" x14ac:dyDescent="0.4">
      <c r="A4" s="159" t="s">
        <v>2</v>
      </c>
      <c r="B4" s="160"/>
      <c r="C4" s="161"/>
      <c r="D4" s="1"/>
      <c r="E4" s="7"/>
      <c r="F4" s="7"/>
      <c r="G4" s="7"/>
      <c r="H4" s="7"/>
      <c r="I4" s="7"/>
    </row>
    <row r="5" spans="1:9" ht="24" thickBot="1" x14ac:dyDescent="0.6">
      <c r="B5" s="3"/>
      <c r="C5" s="1"/>
      <c r="D5" s="1"/>
      <c r="E5" s="51" t="s">
        <v>3</v>
      </c>
      <c r="F5" s="162" t="s">
        <v>129</v>
      </c>
      <c r="G5" s="163"/>
      <c r="H5" s="7"/>
      <c r="I5" s="7"/>
    </row>
    <row r="6" spans="1:9" ht="36.75" customHeight="1" x14ac:dyDescent="0.35">
      <c r="A6" s="164" t="s">
        <v>127</v>
      </c>
      <c r="B6" s="165"/>
      <c r="C6" s="166"/>
      <c r="D6" s="8"/>
      <c r="E6" s="8"/>
      <c r="F6" s="8"/>
      <c r="G6" s="8"/>
    </row>
    <row r="8" spans="1:9" s="79" customFormat="1" ht="52.5" customHeight="1" x14ac:dyDescent="0.4">
      <c r="A8" s="74" t="s">
        <v>33</v>
      </c>
      <c r="B8" s="75" t="s">
        <v>70</v>
      </c>
      <c r="C8" s="76" t="s">
        <v>71</v>
      </c>
      <c r="D8" s="76" t="s">
        <v>72</v>
      </c>
      <c r="E8" s="76" t="s">
        <v>73</v>
      </c>
      <c r="F8" s="76" t="s">
        <v>74</v>
      </c>
      <c r="G8" s="76" t="s">
        <v>77</v>
      </c>
      <c r="H8" s="77"/>
      <c r="I8" s="78" t="s">
        <v>114</v>
      </c>
    </row>
    <row r="9" spans="1:9" s="81" customFormat="1" x14ac:dyDescent="0.35">
      <c r="A9" s="151" t="s">
        <v>69</v>
      </c>
      <c r="B9" s="152"/>
      <c r="C9" s="80"/>
      <c r="D9" s="80"/>
      <c r="E9" s="80"/>
      <c r="F9" s="80"/>
      <c r="G9" s="80"/>
      <c r="H9" s="80"/>
      <c r="I9" s="80"/>
    </row>
    <row r="10" spans="1:9" ht="29" x14ac:dyDescent="0.35">
      <c r="A10" s="82">
        <v>1</v>
      </c>
      <c r="B10" s="83" t="s">
        <v>76</v>
      </c>
      <c r="C10" s="84">
        <f>'BWC Solutions'!G12</f>
        <v>0</v>
      </c>
      <c r="D10" s="85">
        <f>'BWC Solutions'!H12</f>
        <v>64554.499999999993</v>
      </c>
      <c r="E10" s="85">
        <f>'BWC Solutions'!I12</f>
        <v>64554.499999999993</v>
      </c>
      <c r="F10" s="85">
        <f>'BWC Solutions'!J12</f>
        <v>64554.499999999993</v>
      </c>
      <c r="G10" s="85">
        <f>'BWC Solutions'!K12</f>
        <v>64554.499999999993</v>
      </c>
      <c r="H10" s="86"/>
      <c r="I10" s="87">
        <f>SUM(C10:G10)</f>
        <v>258217.99999999997</v>
      </c>
    </row>
    <row r="11" spans="1:9" ht="29.5" thickBot="1" x14ac:dyDescent="0.4">
      <c r="A11" s="82">
        <v>2</v>
      </c>
      <c r="B11" s="88" t="s">
        <v>36</v>
      </c>
      <c r="C11" s="89">
        <f>'BWC Solutions'!G13</f>
        <v>1252357.2999999998</v>
      </c>
      <c r="D11" s="90">
        <f>'BWC Solutions'!H13</f>
        <v>0</v>
      </c>
      <c r="E11" s="90">
        <f>'BWC Solutions'!I13</f>
        <v>0</v>
      </c>
      <c r="F11" s="90">
        <f>'BWC Solutions'!J13</f>
        <v>0</v>
      </c>
      <c r="G11" s="90">
        <f>'BWC Solutions'!K13</f>
        <v>0</v>
      </c>
      <c r="H11" s="91"/>
      <c r="I11" s="92">
        <f>SUM(C11:G11)</f>
        <v>1252357.2999999998</v>
      </c>
    </row>
    <row r="12" spans="1:9" ht="22" customHeight="1" thickBot="1" x14ac:dyDescent="0.45">
      <c r="A12" s="93"/>
      <c r="B12" s="94" t="s">
        <v>75</v>
      </c>
      <c r="C12" s="95">
        <f>SUM(C10:C11)</f>
        <v>1252357.2999999998</v>
      </c>
      <c r="D12" s="95">
        <f>SUM(D10:D11)</f>
        <v>64554.499999999993</v>
      </c>
      <c r="E12" s="95">
        <f t="shared" ref="E12:F12" si="0">SUM(E10:E11)</f>
        <v>64554.499999999993</v>
      </c>
      <c r="F12" s="95">
        <f t="shared" si="0"/>
        <v>64554.499999999993</v>
      </c>
      <c r="G12" s="95">
        <f>SUM(G10:G11)</f>
        <v>64554.499999999993</v>
      </c>
      <c r="H12" s="96"/>
      <c r="I12" s="97">
        <f>SUM(I10:I11)</f>
        <v>1510575.2999999998</v>
      </c>
    </row>
    <row r="13" spans="1:9" ht="7.5" customHeight="1" x14ac:dyDescent="0.35"/>
    <row r="14" spans="1:9" ht="5.25" customHeight="1" x14ac:dyDescent="0.35">
      <c r="H14" s="53"/>
    </row>
    <row r="15" spans="1:9" s="81" customFormat="1" x14ac:dyDescent="0.35">
      <c r="A15" s="151" t="s">
        <v>68</v>
      </c>
      <c r="B15" s="152"/>
      <c r="C15" s="80"/>
      <c r="D15" s="80"/>
      <c r="E15" s="80"/>
      <c r="F15" s="80"/>
      <c r="G15" s="80"/>
      <c r="H15" s="98"/>
      <c r="I15" s="80"/>
    </row>
    <row r="16" spans="1:9" ht="29" x14ac:dyDescent="0.35">
      <c r="A16" s="145">
        <v>4</v>
      </c>
      <c r="B16" s="83" t="s">
        <v>26</v>
      </c>
      <c r="C16" s="99">
        <f>'BWC Solutions'!G16</f>
        <v>0</v>
      </c>
      <c r="D16" s="85">
        <f>'BWC Solutions'!H16</f>
        <v>199669.5</v>
      </c>
      <c r="E16" s="85">
        <f>'BWC Solutions'!I16</f>
        <v>199669.5</v>
      </c>
      <c r="F16" s="85">
        <f>'BWC Solutions'!J16</f>
        <v>199669.5</v>
      </c>
      <c r="G16" s="85">
        <f>'BWC Solutions'!K16</f>
        <v>199669.5</v>
      </c>
      <c r="H16" s="91"/>
      <c r="I16" s="87">
        <f>SUM(C16:G16)</f>
        <v>798678</v>
      </c>
    </row>
    <row r="17" spans="1:9" ht="29" x14ac:dyDescent="0.35">
      <c r="A17" s="145">
        <v>5</v>
      </c>
      <c r="B17" s="100" t="s">
        <v>27</v>
      </c>
      <c r="C17" s="101">
        <f>'BWC Solutions'!G17</f>
        <v>4305383.8</v>
      </c>
      <c r="D17" s="102">
        <f>'BWC Solutions'!H17</f>
        <v>0</v>
      </c>
      <c r="E17" s="102">
        <f>'BWC Solutions'!I17</f>
        <v>0</v>
      </c>
      <c r="F17" s="102">
        <f>'BWC Solutions'!J17</f>
        <v>0</v>
      </c>
      <c r="G17" s="102">
        <f>'BWC Solutions'!K17</f>
        <v>0</v>
      </c>
      <c r="H17" s="91"/>
      <c r="I17" s="87">
        <f>SUM(C17:G17)</f>
        <v>4305383.8</v>
      </c>
    </row>
    <row r="18" spans="1:9" s="81" customFormat="1" x14ac:dyDescent="0.35">
      <c r="A18" s="150" t="s">
        <v>78</v>
      </c>
      <c r="B18" s="150"/>
      <c r="C18" s="103"/>
      <c r="D18" s="103"/>
      <c r="E18" s="103"/>
      <c r="F18" s="80"/>
      <c r="G18" s="80"/>
      <c r="H18" s="104"/>
      <c r="I18" s="80"/>
    </row>
    <row r="19" spans="1:9" s="81" customFormat="1" x14ac:dyDescent="0.35">
      <c r="A19" s="105"/>
      <c r="B19" s="106" t="s">
        <v>115</v>
      </c>
      <c r="C19" s="105"/>
      <c r="D19" s="105"/>
      <c r="E19" s="105"/>
      <c r="F19" s="107"/>
      <c r="G19" s="107"/>
      <c r="H19" s="104"/>
      <c r="I19" s="107"/>
    </row>
    <row r="20" spans="1:9" x14ac:dyDescent="0.35">
      <c r="A20" s="93"/>
      <c r="B20" s="108" t="str">
        <f>Software!A4</f>
        <v>Software Licensing</v>
      </c>
      <c r="C20" s="109">
        <f>Software!D20</f>
        <v>1695273.6</v>
      </c>
      <c r="D20" s="109">
        <f>Software!D20</f>
        <v>1695273.6</v>
      </c>
      <c r="E20" s="109">
        <f>Software!D20</f>
        <v>1695273.6</v>
      </c>
      <c r="F20" s="109">
        <f>Software!D20</f>
        <v>1695273.6</v>
      </c>
      <c r="G20" s="109">
        <f>Software!D20</f>
        <v>1695273.6</v>
      </c>
      <c r="H20" s="91"/>
      <c r="I20" s="110">
        <f>SUM(C20:G20)</f>
        <v>8476368</v>
      </c>
    </row>
    <row r="21" spans="1:9" x14ac:dyDescent="0.35">
      <c r="A21" s="93"/>
      <c r="B21" s="108" t="str">
        <f>Software!A24</f>
        <v>Annual Software Maintenance</v>
      </c>
      <c r="C21" s="109">
        <f>Software!B30</f>
        <v>0</v>
      </c>
      <c r="D21" s="109">
        <f>Software!C30</f>
        <v>0</v>
      </c>
      <c r="E21" s="109">
        <f>Software!D30</f>
        <v>0</v>
      </c>
      <c r="F21" s="109">
        <f>Software!E30</f>
        <v>0</v>
      </c>
      <c r="G21" s="109">
        <f>Software!F30</f>
        <v>0</v>
      </c>
      <c r="H21" s="91"/>
      <c r="I21" s="110">
        <f>SUM(C21:G21)</f>
        <v>0</v>
      </c>
    </row>
    <row r="22" spans="1:9" s="81" customFormat="1" x14ac:dyDescent="0.35">
      <c r="A22" s="150" t="s">
        <v>124</v>
      </c>
      <c r="B22" s="150"/>
      <c r="C22" s="103"/>
      <c r="D22" s="103"/>
      <c r="E22" s="103"/>
      <c r="F22" s="80"/>
      <c r="G22" s="80"/>
      <c r="H22" s="104"/>
      <c r="I22" s="80"/>
    </row>
    <row r="23" spans="1:9" s="81" customFormat="1" x14ac:dyDescent="0.35">
      <c r="A23" s="105"/>
      <c r="B23" s="106" t="s">
        <v>115</v>
      </c>
      <c r="C23" s="105"/>
      <c r="D23" s="105"/>
      <c r="E23" s="105"/>
      <c r="F23" s="107"/>
      <c r="G23" s="107"/>
      <c r="H23" s="104"/>
      <c r="I23" s="107"/>
    </row>
    <row r="24" spans="1:9" ht="15" thickBot="1" x14ac:dyDescent="0.4">
      <c r="A24" s="93"/>
      <c r="B24" s="108" t="s">
        <v>112</v>
      </c>
      <c r="C24" s="109">
        <f>PRODUCT(Hosting!C10, 12)</f>
        <v>0</v>
      </c>
      <c r="D24" s="109">
        <f>PRODUCT(Hosting!C10, 12)</f>
        <v>0</v>
      </c>
      <c r="E24" s="109">
        <f>PRODUCT(Hosting!C10, 12)</f>
        <v>0</v>
      </c>
      <c r="F24" s="109">
        <f>PRODUCT(Hosting!C10, 12)</f>
        <v>0</v>
      </c>
      <c r="G24" s="109">
        <f>PRODUCT(Hosting!C10, 12)</f>
        <v>0</v>
      </c>
      <c r="H24" s="91"/>
      <c r="I24" s="110">
        <f>SUM(C24:G24)</f>
        <v>0</v>
      </c>
    </row>
    <row r="25" spans="1:9" ht="22" customHeight="1" thickBot="1" x14ac:dyDescent="0.45">
      <c r="A25" s="93"/>
      <c r="B25" s="94" t="s">
        <v>75</v>
      </c>
      <c r="C25" s="95">
        <f>SUM(C16:C17,C20:C21,C24)</f>
        <v>6000657.4000000004</v>
      </c>
      <c r="D25" s="95">
        <f>SUM(D16:D17,D20:D21,D24)</f>
        <v>1894943.1</v>
      </c>
      <c r="E25" s="95">
        <f>SUM(E16:E17,E20:E21,E24)</f>
        <v>1894943.1</v>
      </c>
      <c r="F25" s="95">
        <f>SUM(F16:F17,F20:F21,F24)</f>
        <v>1894943.1</v>
      </c>
      <c r="G25" s="95">
        <f>SUM(G16:G17,G20:G21,G24)</f>
        <v>1894943.1</v>
      </c>
      <c r="H25" s="96"/>
      <c r="I25" s="97">
        <f>SUM(I16:I17,I20:I21,I24)</f>
        <v>13580429.800000001</v>
      </c>
    </row>
    <row r="27" spans="1:9" ht="58" x14ac:dyDescent="0.35">
      <c r="I27" s="52" t="s">
        <v>116</v>
      </c>
    </row>
  </sheetData>
  <sheetProtection algorithmName="SHA-512" hashValue="rcqly/BphwsJWUkrxgbmZNl4mI5YPvEg1oxzBB1vbbC27kCPzw0x5iFuhrLB+UanOiSgklCQ3gx4AGPbLXQHTg==" saltValue="dzKMzOrsc4wPKTt+5ZLYXA==" spinCount="100000" sheet="1" objects="1" scenarios="1"/>
  <mergeCells count="9">
    <mergeCell ref="F5:G5"/>
    <mergeCell ref="A6:C6"/>
    <mergeCell ref="A18:B18"/>
    <mergeCell ref="A22:B22"/>
    <mergeCell ref="A9:B9"/>
    <mergeCell ref="A15:B15"/>
    <mergeCell ref="A1:C1"/>
    <mergeCell ref="A2:C2"/>
    <mergeCell ref="A4:C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69561-0179-43C0-9F9F-6F9278E64BF6}">
  <dimension ref="A1:K31"/>
  <sheetViews>
    <sheetView showGridLines="0" tabSelected="1" topLeftCell="A16" zoomScale="85" zoomScaleNormal="85" workbookViewId="0">
      <selection activeCell="B17" sqref="B17"/>
    </sheetView>
  </sheetViews>
  <sheetFormatPr defaultColWidth="9.08984375" defaultRowHeight="14.5" x14ac:dyDescent="0.35"/>
  <cols>
    <col min="1" max="1" width="6.453125" style="113" customWidth="1"/>
    <col min="2" max="2" width="48" style="81" customWidth="1"/>
    <col min="3" max="3" width="24" style="81" customWidth="1"/>
    <col min="4" max="4" width="11" style="81" customWidth="1"/>
    <col min="5" max="5" width="17" style="81" customWidth="1"/>
    <col min="6" max="6" width="23.81640625" style="81" customWidth="1"/>
    <col min="7" max="11" width="16.6328125" style="81" customWidth="1"/>
    <col min="12" max="16384" width="9.08984375" style="81"/>
  </cols>
  <sheetData>
    <row r="1" spans="1:11" ht="18.5" x14ac:dyDescent="0.45">
      <c r="A1" s="176" t="str">
        <f>Instructions!A1</f>
        <v>RFP # 100-21-66665 - BODY WORN CAMERA SOLUTION</v>
      </c>
      <c r="B1" s="177"/>
      <c r="C1" s="177"/>
    </row>
    <row r="2" spans="1:11" ht="18.5" x14ac:dyDescent="0.45">
      <c r="A2" s="176" t="str">
        <f>Instructions!A2</f>
        <v>Attachment D - Cost Proposal</v>
      </c>
      <c r="B2" s="177"/>
      <c r="C2" s="177"/>
    </row>
    <row r="4" spans="1:11" ht="23.5" x14ac:dyDescent="0.35">
      <c r="A4" s="178" t="s">
        <v>54</v>
      </c>
      <c r="B4" s="178"/>
      <c r="C4" s="178"/>
    </row>
    <row r="5" spans="1:11" x14ac:dyDescent="0.35">
      <c r="A5" s="179" t="str">
        <f>Instructions!A3</f>
        <v>INSTRUCTIONS</v>
      </c>
      <c r="B5" s="180"/>
      <c r="C5" s="181"/>
    </row>
    <row r="6" spans="1:11" x14ac:dyDescent="0.35">
      <c r="A6" s="184" t="s">
        <v>96</v>
      </c>
      <c r="B6" s="185"/>
      <c r="C6" s="185"/>
      <c r="D6" s="185"/>
      <c r="E6" s="185"/>
      <c r="F6" s="186"/>
    </row>
    <row r="7" spans="1:11" x14ac:dyDescent="0.35">
      <c r="A7" s="187" t="s">
        <v>102</v>
      </c>
      <c r="B7" s="188"/>
      <c r="C7" s="188"/>
      <c r="D7" s="188"/>
      <c r="E7" s="188"/>
      <c r="F7" s="189"/>
    </row>
    <row r="8" spans="1:11" x14ac:dyDescent="0.35">
      <c r="A8" s="190"/>
      <c r="B8" s="191"/>
      <c r="C8" s="191"/>
      <c r="D8" s="191"/>
      <c r="E8" s="191"/>
      <c r="F8" s="192"/>
    </row>
    <row r="10" spans="1:11" s="113" customFormat="1" ht="46.5" customHeight="1" x14ac:dyDescent="0.35">
      <c r="A10" s="111" t="s">
        <v>33</v>
      </c>
      <c r="B10" s="111" t="s">
        <v>25</v>
      </c>
      <c r="C10" s="111" t="s">
        <v>101</v>
      </c>
      <c r="D10" s="112" t="s">
        <v>60</v>
      </c>
      <c r="E10" s="112" t="s">
        <v>61</v>
      </c>
      <c r="F10" s="112" t="s">
        <v>35</v>
      </c>
      <c r="G10" s="112" t="s">
        <v>62</v>
      </c>
      <c r="H10" s="112" t="s">
        <v>63</v>
      </c>
      <c r="I10" s="112" t="s">
        <v>64</v>
      </c>
      <c r="J10" s="112" t="s">
        <v>65</v>
      </c>
      <c r="K10" s="112" t="s">
        <v>66</v>
      </c>
    </row>
    <row r="11" spans="1:11" x14ac:dyDescent="0.35">
      <c r="A11" s="182" t="s">
        <v>69</v>
      </c>
      <c r="B11" s="183"/>
      <c r="C11" s="114"/>
      <c r="D11" s="114"/>
      <c r="E11" s="114"/>
      <c r="F11" s="114"/>
      <c r="G11" s="114"/>
      <c r="H11" s="114"/>
      <c r="I11" s="114"/>
      <c r="J11" s="114"/>
      <c r="K11" s="115"/>
    </row>
    <row r="12" spans="1:11" ht="66.5" x14ac:dyDescent="0.35">
      <c r="A12" s="116">
        <v>1</v>
      </c>
      <c r="B12" s="117" t="s">
        <v>98</v>
      </c>
      <c r="C12" s="122" t="s">
        <v>130</v>
      </c>
      <c r="D12" s="116">
        <v>0</v>
      </c>
      <c r="E12" s="116">
        <v>50</v>
      </c>
      <c r="F12" s="59">
        <v>1291.0899999999999</v>
      </c>
      <c r="G12" s="118">
        <f>PRODUCT(D12,F12)</f>
        <v>0</v>
      </c>
      <c r="H12" s="118">
        <f>PRODUCT(E12,F12)</f>
        <v>64554.499999999993</v>
      </c>
      <c r="I12" s="118">
        <f>PRODUCT(E12,F12)</f>
        <v>64554.499999999993</v>
      </c>
      <c r="J12" s="118">
        <f>PRODUCT(E12,F12)</f>
        <v>64554.499999999993</v>
      </c>
      <c r="K12" s="118">
        <f>PRODUCT(E12,F12)</f>
        <v>64554.499999999993</v>
      </c>
    </row>
    <row r="13" spans="1:11" ht="43.5" x14ac:dyDescent="0.35">
      <c r="A13" s="116">
        <v>2</v>
      </c>
      <c r="B13" s="117" t="s">
        <v>36</v>
      </c>
      <c r="C13" s="122" t="s">
        <v>130</v>
      </c>
      <c r="D13" s="116">
        <v>970</v>
      </c>
      <c r="E13" s="116">
        <v>0</v>
      </c>
      <c r="F13" s="59">
        <v>1291.0899999999999</v>
      </c>
      <c r="G13" s="118">
        <f>PRODUCT(D13,F13)</f>
        <v>1252357.2999999998</v>
      </c>
      <c r="H13" s="118">
        <f>PRODUCT(E13,F13)</f>
        <v>0</v>
      </c>
      <c r="I13" s="118">
        <f>PRODUCT(E13,F13)</f>
        <v>0</v>
      </c>
      <c r="J13" s="118">
        <f>PRODUCT(E13,F13)</f>
        <v>0</v>
      </c>
      <c r="K13" s="118">
        <f>PRODUCT(E13,F13)</f>
        <v>0</v>
      </c>
    </row>
    <row r="14" spans="1:11" ht="29" x14ac:dyDescent="0.35">
      <c r="A14" s="116">
        <v>3</v>
      </c>
      <c r="B14" s="117" t="s">
        <v>37</v>
      </c>
      <c r="C14" s="122"/>
      <c r="D14" s="119" t="s">
        <v>67</v>
      </c>
      <c r="E14" s="119" t="s">
        <v>67</v>
      </c>
      <c r="F14" s="59">
        <v>3993.39</v>
      </c>
      <c r="G14" s="120"/>
      <c r="H14" s="121"/>
      <c r="I14" s="121"/>
      <c r="J14" s="121"/>
      <c r="K14" s="121"/>
    </row>
    <row r="15" spans="1:11" x14ac:dyDescent="0.35">
      <c r="A15" s="182" t="s">
        <v>68</v>
      </c>
      <c r="B15" s="183"/>
      <c r="C15" s="114"/>
      <c r="D15" s="114"/>
      <c r="E15" s="114"/>
      <c r="F15" s="114"/>
      <c r="G15" s="114"/>
      <c r="H15" s="114"/>
      <c r="I15" s="114"/>
      <c r="J15" s="114"/>
      <c r="K15" s="115"/>
    </row>
    <row r="16" spans="1:11" ht="81" x14ac:dyDescent="0.35">
      <c r="A16" s="116">
        <v>4</v>
      </c>
      <c r="B16" s="117" t="s">
        <v>99</v>
      </c>
      <c r="C16" s="122" t="s">
        <v>131</v>
      </c>
      <c r="D16" s="116">
        <v>0</v>
      </c>
      <c r="E16" s="116">
        <v>50</v>
      </c>
      <c r="F16" s="59">
        <v>3993.39</v>
      </c>
      <c r="G16" s="118">
        <f>PRODUCT(D16,F16)</f>
        <v>0</v>
      </c>
      <c r="H16" s="118">
        <f>PRODUCT(E16,F16)</f>
        <v>199669.5</v>
      </c>
      <c r="I16" s="118">
        <f>PRODUCT(E16,F16)</f>
        <v>199669.5</v>
      </c>
      <c r="J16" s="118">
        <f>PRODUCT(E16,F16)</f>
        <v>199669.5</v>
      </c>
      <c r="K16" s="118">
        <f>PRODUCT(E16,F16)</f>
        <v>199669.5</v>
      </c>
    </row>
    <row r="17" spans="1:11" ht="58" x14ac:dyDescent="0.35">
      <c r="A17" s="116">
        <v>5</v>
      </c>
      <c r="B17" s="117" t="s">
        <v>104</v>
      </c>
      <c r="C17" s="122" t="s">
        <v>131</v>
      </c>
      <c r="D17" s="116">
        <v>970</v>
      </c>
      <c r="E17" s="116">
        <v>0</v>
      </c>
      <c r="F17" s="59">
        <v>4438.54</v>
      </c>
      <c r="G17" s="118">
        <f>PRODUCT(D17,F17)</f>
        <v>4305383.8</v>
      </c>
      <c r="H17" s="118">
        <f>PRODUCT(E17,F17)</f>
        <v>0</v>
      </c>
      <c r="I17" s="118">
        <f>PRODUCT(E17,F17)</f>
        <v>0</v>
      </c>
      <c r="J17" s="118">
        <f>PRODUCT(E17,F17)</f>
        <v>0</v>
      </c>
      <c r="K17" s="118">
        <f>PRODUCT(E17,F17)</f>
        <v>0</v>
      </c>
    </row>
    <row r="18" spans="1:11" ht="29" x14ac:dyDescent="0.35">
      <c r="A18" s="116">
        <v>6</v>
      </c>
      <c r="B18" s="117" t="s">
        <v>105</v>
      </c>
      <c r="C18" s="122"/>
      <c r="D18" s="119" t="s">
        <v>67</v>
      </c>
      <c r="E18" s="119" t="s">
        <v>67</v>
      </c>
      <c r="F18" s="59">
        <v>0</v>
      </c>
      <c r="G18" s="120"/>
      <c r="H18" s="121"/>
      <c r="I18" s="121"/>
      <c r="J18" s="121"/>
      <c r="K18" s="121"/>
    </row>
    <row r="21" spans="1:11" x14ac:dyDescent="0.35">
      <c r="A21" s="147" t="s">
        <v>126</v>
      </c>
    </row>
    <row r="22" spans="1:11" x14ac:dyDescent="0.35">
      <c r="A22" s="167" t="s">
        <v>132</v>
      </c>
      <c r="B22" s="168"/>
      <c r="C22" s="168"/>
      <c r="D22" s="168"/>
      <c r="E22" s="168"/>
      <c r="F22" s="169"/>
    </row>
    <row r="23" spans="1:11" x14ac:dyDescent="0.35">
      <c r="A23" s="170"/>
      <c r="B23" s="171"/>
      <c r="C23" s="171"/>
      <c r="D23" s="171"/>
      <c r="E23" s="171"/>
      <c r="F23" s="172"/>
    </row>
    <row r="24" spans="1:11" x14ac:dyDescent="0.35">
      <c r="A24" s="170"/>
      <c r="B24" s="171"/>
      <c r="C24" s="171"/>
      <c r="D24" s="171"/>
      <c r="E24" s="171"/>
      <c r="F24" s="172"/>
    </row>
    <row r="25" spans="1:11" x14ac:dyDescent="0.35">
      <c r="A25" s="170"/>
      <c r="B25" s="171"/>
      <c r="C25" s="171"/>
      <c r="D25" s="171"/>
      <c r="E25" s="171"/>
      <c r="F25" s="172"/>
    </row>
    <row r="26" spans="1:11" x14ac:dyDescent="0.35">
      <c r="A26" s="170"/>
      <c r="B26" s="171"/>
      <c r="C26" s="171"/>
      <c r="D26" s="171"/>
      <c r="E26" s="171"/>
      <c r="F26" s="172"/>
    </row>
    <row r="27" spans="1:11" x14ac:dyDescent="0.35">
      <c r="A27" s="170"/>
      <c r="B27" s="171"/>
      <c r="C27" s="171"/>
      <c r="D27" s="171"/>
      <c r="E27" s="171"/>
      <c r="F27" s="172"/>
    </row>
    <row r="28" spans="1:11" x14ac:dyDescent="0.35">
      <c r="A28" s="170"/>
      <c r="B28" s="171"/>
      <c r="C28" s="171"/>
      <c r="D28" s="171"/>
      <c r="E28" s="171"/>
      <c r="F28" s="172"/>
    </row>
    <row r="29" spans="1:11" x14ac:dyDescent="0.35">
      <c r="A29" s="170"/>
      <c r="B29" s="171"/>
      <c r="C29" s="171"/>
      <c r="D29" s="171"/>
      <c r="E29" s="171"/>
      <c r="F29" s="172"/>
    </row>
    <row r="30" spans="1:11" x14ac:dyDescent="0.35">
      <c r="A30" s="170"/>
      <c r="B30" s="171"/>
      <c r="C30" s="171"/>
      <c r="D30" s="171"/>
      <c r="E30" s="171"/>
      <c r="F30" s="172"/>
    </row>
    <row r="31" spans="1:11" x14ac:dyDescent="0.35">
      <c r="A31" s="173"/>
      <c r="B31" s="174"/>
      <c r="C31" s="174"/>
      <c r="D31" s="174"/>
      <c r="E31" s="174"/>
      <c r="F31" s="175"/>
    </row>
  </sheetData>
  <sheetProtection algorithmName="SHA-512" hashValue="Dd7dbJ58NqbdZElb/ykZBDjhPodNEhNUQZ+ndqyJttAcabkpx10T9ciJv/Zkv9+3lvwCwub5uOT2JIlLA8Up/g==" saltValue="73B37WJ5U3kLD/rywAgZTQ==" spinCount="100000" sheet="1" objects="1" scenarios="1"/>
  <mergeCells count="9">
    <mergeCell ref="A22:F31"/>
    <mergeCell ref="A1:C1"/>
    <mergeCell ref="A2:C2"/>
    <mergeCell ref="A4:C4"/>
    <mergeCell ref="A5:C5"/>
    <mergeCell ref="A15:B15"/>
    <mergeCell ref="A11:B11"/>
    <mergeCell ref="A6:F6"/>
    <mergeCell ref="A7:F8"/>
  </mergeCells>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66CE0-DFD7-4ED0-91E8-0E4EEBD72A9C}">
  <dimension ref="A1:F72"/>
  <sheetViews>
    <sheetView showGridLines="0" topLeftCell="A10" zoomScale="85" zoomScaleNormal="85" workbookViewId="0">
      <selection activeCell="A66" sqref="A66:F72"/>
    </sheetView>
  </sheetViews>
  <sheetFormatPr defaultColWidth="9.08984375" defaultRowHeight="14.5" x14ac:dyDescent="0.35"/>
  <cols>
    <col min="1" max="1" width="6.453125" style="113" customWidth="1"/>
    <col min="2" max="2" width="62" style="81" customWidth="1"/>
    <col min="3" max="3" width="24" style="81" customWidth="1"/>
    <col min="4" max="4" width="9.08984375" style="81" customWidth="1"/>
    <col min="5" max="5" width="14.453125" style="81" customWidth="1"/>
    <col min="6" max="6" width="23.81640625" style="81" customWidth="1"/>
    <col min="7" max="16384" width="9.08984375" style="81"/>
  </cols>
  <sheetData>
    <row r="1" spans="1:6" ht="18.5" x14ac:dyDescent="0.45">
      <c r="A1" s="153" t="str">
        <f>Instructions!A1</f>
        <v>RFP # 100-21-66665 - BODY WORN CAMERA SOLUTION</v>
      </c>
      <c r="B1" s="155"/>
    </row>
    <row r="2" spans="1:6" ht="18.5" x14ac:dyDescent="0.45">
      <c r="A2" s="156" t="str">
        <f>Instructions!A2</f>
        <v>Attachment D - Cost Proposal</v>
      </c>
      <c r="B2" s="158"/>
    </row>
    <row r="4" spans="1:6" ht="23.5" x14ac:dyDescent="0.35">
      <c r="A4" s="199" t="s">
        <v>38</v>
      </c>
      <c r="B4" s="200"/>
      <c r="C4" s="200"/>
    </row>
    <row r="5" spans="1:6" ht="15" customHeight="1" x14ac:dyDescent="0.35">
      <c r="A5" s="201" t="str">
        <f>Instructions!A3</f>
        <v>INSTRUCTIONS</v>
      </c>
      <c r="B5" s="201"/>
      <c r="C5" s="201"/>
    </row>
    <row r="6" spans="1:6" x14ac:dyDescent="0.35">
      <c r="A6" s="196" t="s">
        <v>96</v>
      </c>
      <c r="B6" s="197"/>
      <c r="C6" s="197"/>
      <c r="D6" s="197"/>
      <c r="E6" s="197"/>
      <c r="F6" s="198"/>
    </row>
    <row r="7" spans="1:6" ht="41.25" customHeight="1" x14ac:dyDescent="0.35">
      <c r="A7" s="187" t="s">
        <v>117</v>
      </c>
      <c r="B7" s="188"/>
      <c r="C7" s="188"/>
      <c r="D7" s="188"/>
      <c r="E7" s="188"/>
      <c r="F7" s="189"/>
    </row>
    <row r="8" spans="1:6" ht="36.75" customHeight="1" x14ac:dyDescent="0.35">
      <c r="A8" s="190"/>
      <c r="B8" s="191"/>
      <c r="C8" s="191"/>
      <c r="D8" s="191"/>
      <c r="E8" s="191"/>
      <c r="F8" s="192"/>
    </row>
    <row r="10" spans="1:6" x14ac:dyDescent="0.35">
      <c r="A10" s="202" t="s">
        <v>33</v>
      </c>
      <c r="B10" s="202" t="s">
        <v>25</v>
      </c>
      <c r="C10" s="202" t="s">
        <v>34</v>
      </c>
      <c r="D10" s="194" t="s">
        <v>39</v>
      </c>
      <c r="E10" s="194" t="s">
        <v>40</v>
      </c>
      <c r="F10" s="203" t="s">
        <v>41</v>
      </c>
    </row>
    <row r="11" spans="1:6" x14ac:dyDescent="0.35">
      <c r="A11" s="202"/>
      <c r="B11" s="202"/>
      <c r="C11" s="202"/>
      <c r="D11" s="195"/>
      <c r="E11" s="195"/>
      <c r="F11" s="204"/>
    </row>
    <row r="12" spans="1:6" x14ac:dyDescent="0.35">
      <c r="A12" s="123" t="s">
        <v>45</v>
      </c>
      <c r="B12" s="123" t="s">
        <v>42</v>
      </c>
      <c r="C12" s="123" t="s">
        <v>43</v>
      </c>
      <c r="D12" s="124" t="s">
        <v>44</v>
      </c>
      <c r="E12" s="124">
        <v>5</v>
      </c>
      <c r="F12" s="125">
        <v>5</v>
      </c>
    </row>
    <row r="13" spans="1:6" ht="43.5" x14ac:dyDescent="0.35">
      <c r="A13" s="116">
        <v>1</v>
      </c>
      <c r="B13" s="117" t="s">
        <v>55</v>
      </c>
      <c r="C13" s="122">
        <v>73202</v>
      </c>
      <c r="D13" s="126" t="s">
        <v>133</v>
      </c>
      <c r="E13" s="127">
        <v>1</v>
      </c>
      <c r="F13" s="59">
        <v>699</v>
      </c>
    </row>
    <row r="14" spans="1:6" ht="43.5" x14ac:dyDescent="0.35">
      <c r="A14" s="116">
        <v>2</v>
      </c>
      <c r="B14" s="117" t="s">
        <v>28</v>
      </c>
      <c r="C14" s="122">
        <v>74211</v>
      </c>
      <c r="D14" s="126" t="s">
        <v>134</v>
      </c>
      <c r="E14" s="127">
        <v>1</v>
      </c>
      <c r="F14" s="59">
        <v>200</v>
      </c>
    </row>
    <row r="15" spans="1:6" ht="43.5" x14ac:dyDescent="0.35">
      <c r="A15" s="116">
        <v>3</v>
      </c>
      <c r="B15" s="117" t="s">
        <v>118</v>
      </c>
      <c r="C15" s="122">
        <v>75015</v>
      </c>
      <c r="D15" s="126" t="s">
        <v>135</v>
      </c>
      <c r="E15" s="127">
        <v>1</v>
      </c>
      <c r="F15" s="59">
        <v>249</v>
      </c>
    </row>
    <row r="16" spans="1:6" ht="43.5" x14ac:dyDescent="0.35">
      <c r="A16" s="116">
        <v>4</v>
      </c>
      <c r="B16" s="117" t="s">
        <v>57</v>
      </c>
      <c r="C16" s="122">
        <v>75015</v>
      </c>
      <c r="D16" s="126" t="s">
        <v>135</v>
      </c>
      <c r="E16" s="127">
        <v>1</v>
      </c>
      <c r="F16" s="59">
        <v>249</v>
      </c>
    </row>
    <row r="17" spans="1:6" ht="43.5" x14ac:dyDescent="0.35">
      <c r="A17" s="116">
        <v>5</v>
      </c>
      <c r="B17" s="117" t="s">
        <v>58</v>
      </c>
      <c r="C17" s="122" t="s">
        <v>136</v>
      </c>
      <c r="D17" s="122" t="s">
        <v>136</v>
      </c>
      <c r="E17" s="127" t="s">
        <v>137</v>
      </c>
      <c r="F17" s="59" t="s">
        <v>137</v>
      </c>
    </row>
    <row r="18" spans="1:6" ht="43.5" x14ac:dyDescent="0.35">
      <c r="A18" s="116">
        <v>6</v>
      </c>
      <c r="B18" s="117" t="s">
        <v>119</v>
      </c>
      <c r="C18" s="122" t="s">
        <v>136</v>
      </c>
      <c r="D18" s="122" t="s">
        <v>136</v>
      </c>
      <c r="E18" s="127" t="s">
        <v>137</v>
      </c>
      <c r="F18" s="59" t="s">
        <v>137</v>
      </c>
    </row>
    <row r="19" spans="1:6" ht="43.5" x14ac:dyDescent="0.35">
      <c r="A19" s="116">
        <v>7</v>
      </c>
      <c r="B19" s="117" t="s">
        <v>120</v>
      </c>
      <c r="C19" s="122" t="s">
        <v>136</v>
      </c>
      <c r="D19" s="122" t="s">
        <v>136</v>
      </c>
      <c r="E19" s="127" t="s">
        <v>137</v>
      </c>
      <c r="F19" s="59" t="s">
        <v>137</v>
      </c>
    </row>
    <row r="20" spans="1:6" x14ac:dyDescent="0.35">
      <c r="A20" s="116">
        <v>8</v>
      </c>
      <c r="B20" s="117" t="s">
        <v>46</v>
      </c>
      <c r="C20" s="122">
        <v>11630</v>
      </c>
      <c r="D20" s="126" t="s">
        <v>139</v>
      </c>
      <c r="E20" s="127">
        <v>1</v>
      </c>
      <c r="F20" s="59">
        <v>1291.08</v>
      </c>
    </row>
    <row r="21" spans="1:6" ht="29" x14ac:dyDescent="0.35">
      <c r="A21" s="116">
        <v>9</v>
      </c>
      <c r="B21" s="117" t="s">
        <v>47</v>
      </c>
      <c r="C21" s="122">
        <v>71204</v>
      </c>
      <c r="D21" s="126" t="s">
        <v>138</v>
      </c>
      <c r="E21" s="127">
        <v>1</v>
      </c>
      <c r="F21" s="59">
        <v>399</v>
      </c>
    </row>
    <row r="22" spans="1:6" x14ac:dyDescent="0.35">
      <c r="A22" s="116">
        <v>10</v>
      </c>
      <c r="B22" s="117" t="s">
        <v>48</v>
      </c>
      <c r="C22" s="122">
        <v>71088</v>
      </c>
      <c r="D22" s="126" t="s">
        <v>140</v>
      </c>
      <c r="E22" s="127">
        <v>1</v>
      </c>
      <c r="F22" s="59">
        <v>0</v>
      </c>
    </row>
    <row r="23" spans="1:6" x14ac:dyDescent="0.35">
      <c r="A23" s="116">
        <v>11</v>
      </c>
      <c r="B23" s="117" t="s">
        <v>29</v>
      </c>
      <c r="C23" s="122" t="s">
        <v>143</v>
      </c>
      <c r="D23" s="126" t="s">
        <v>137</v>
      </c>
      <c r="E23" s="127" t="s">
        <v>137</v>
      </c>
      <c r="F23" s="59" t="s">
        <v>137</v>
      </c>
    </row>
    <row r="24" spans="1:6" ht="29" x14ac:dyDescent="0.35">
      <c r="A24" s="116">
        <v>12</v>
      </c>
      <c r="B24" s="117" t="s">
        <v>30</v>
      </c>
      <c r="C24" s="122" t="s">
        <v>144</v>
      </c>
      <c r="D24" s="126" t="s">
        <v>137</v>
      </c>
      <c r="E24" s="126" t="s">
        <v>137</v>
      </c>
      <c r="F24" s="126" t="s">
        <v>137</v>
      </c>
    </row>
    <row r="25" spans="1:6" ht="43.5" x14ac:dyDescent="0.35">
      <c r="A25" s="116">
        <v>13</v>
      </c>
      <c r="B25" s="117" t="s">
        <v>31</v>
      </c>
      <c r="C25" s="122" t="s">
        <v>142</v>
      </c>
      <c r="D25" s="126" t="s">
        <v>141</v>
      </c>
      <c r="E25" s="127">
        <v>1</v>
      </c>
      <c r="F25" s="59">
        <v>0</v>
      </c>
    </row>
    <row r="26" spans="1:6" ht="101.5" x14ac:dyDescent="0.35">
      <c r="A26" s="116">
        <v>14</v>
      </c>
      <c r="B26" s="117" t="s">
        <v>32</v>
      </c>
      <c r="C26" s="122" t="s">
        <v>145</v>
      </c>
      <c r="D26" s="126" t="s">
        <v>146</v>
      </c>
      <c r="E26" s="127">
        <v>1</v>
      </c>
      <c r="F26" s="59">
        <v>25</v>
      </c>
    </row>
    <row r="27" spans="1:6" ht="29" x14ac:dyDescent="0.35">
      <c r="A27" s="116">
        <v>15</v>
      </c>
      <c r="B27" s="128" t="s">
        <v>147</v>
      </c>
      <c r="C27" s="122" t="s">
        <v>148</v>
      </c>
      <c r="D27" s="126" t="s">
        <v>149</v>
      </c>
      <c r="E27" s="127">
        <v>1</v>
      </c>
      <c r="F27" s="59" t="s">
        <v>150</v>
      </c>
    </row>
    <row r="28" spans="1:6" x14ac:dyDescent="0.35">
      <c r="A28" s="116">
        <v>16</v>
      </c>
      <c r="B28" s="128" t="s">
        <v>152</v>
      </c>
      <c r="C28" s="122">
        <v>71080</v>
      </c>
      <c r="D28" s="126" t="s">
        <v>149</v>
      </c>
      <c r="E28" s="127">
        <v>1</v>
      </c>
      <c r="F28" s="59" t="s">
        <v>153</v>
      </c>
    </row>
    <row r="29" spans="1:6" x14ac:dyDescent="0.35">
      <c r="A29" s="116">
        <v>17</v>
      </c>
      <c r="B29" s="128" t="s">
        <v>154</v>
      </c>
      <c r="C29" s="122">
        <v>71083</v>
      </c>
      <c r="D29" s="126" t="s">
        <v>149</v>
      </c>
      <c r="E29" s="127">
        <v>1</v>
      </c>
      <c r="F29" s="59" t="s">
        <v>155</v>
      </c>
    </row>
    <row r="30" spans="1:6" x14ac:dyDescent="0.35">
      <c r="A30" s="116">
        <v>18</v>
      </c>
      <c r="B30" s="128" t="s">
        <v>52</v>
      </c>
      <c r="C30" s="122"/>
      <c r="D30" s="126"/>
      <c r="E30" s="127"/>
      <c r="F30" s="59"/>
    </row>
    <row r="31" spans="1:6" x14ac:dyDescent="0.35">
      <c r="A31" s="116">
        <v>19</v>
      </c>
      <c r="B31" s="128" t="s">
        <v>53</v>
      </c>
      <c r="C31" s="122"/>
      <c r="D31" s="126"/>
      <c r="E31" s="127"/>
      <c r="F31" s="59"/>
    </row>
    <row r="32" spans="1:6" x14ac:dyDescent="0.35">
      <c r="A32" s="116">
        <v>20</v>
      </c>
      <c r="B32" s="128" t="s">
        <v>6</v>
      </c>
      <c r="C32" s="122"/>
      <c r="D32" s="126"/>
      <c r="E32" s="127"/>
      <c r="F32" s="59"/>
    </row>
    <row r="33" spans="1:6" x14ac:dyDescent="0.35">
      <c r="A33" s="116">
        <v>21</v>
      </c>
      <c r="B33" s="128" t="s">
        <v>6</v>
      </c>
      <c r="C33" s="122"/>
      <c r="D33" s="126"/>
      <c r="E33" s="127"/>
      <c r="F33" s="59"/>
    </row>
    <row r="34" spans="1:6" x14ac:dyDescent="0.35">
      <c r="A34" s="116">
        <v>22</v>
      </c>
      <c r="B34" s="128" t="s">
        <v>6</v>
      </c>
      <c r="C34" s="122"/>
      <c r="D34" s="126"/>
      <c r="E34" s="127"/>
      <c r="F34" s="59"/>
    </row>
    <row r="35" spans="1:6" x14ac:dyDescent="0.35">
      <c r="A35" s="116">
        <v>23</v>
      </c>
      <c r="B35" s="128" t="s">
        <v>6</v>
      </c>
      <c r="C35" s="122"/>
      <c r="D35" s="126"/>
      <c r="E35" s="127"/>
      <c r="F35" s="59"/>
    </row>
    <row r="36" spans="1:6" x14ac:dyDescent="0.35">
      <c r="A36" s="116">
        <v>24</v>
      </c>
      <c r="B36" s="128" t="s">
        <v>6</v>
      </c>
      <c r="C36" s="122"/>
      <c r="D36" s="126"/>
      <c r="E36" s="127"/>
      <c r="F36" s="59"/>
    </row>
    <row r="37" spans="1:6" x14ac:dyDescent="0.35">
      <c r="A37" s="116">
        <v>25</v>
      </c>
      <c r="B37" s="128" t="s">
        <v>6</v>
      </c>
      <c r="C37" s="122"/>
      <c r="D37" s="126"/>
      <c r="E37" s="127"/>
      <c r="F37" s="59"/>
    </row>
    <row r="38" spans="1:6" x14ac:dyDescent="0.35">
      <c r="A38" s="116">
        <v>26</v>
      </c>
      <c r="B38" s="128" t="s">
        <v>6</v>
      </c>
      <c r="C38" s="122"/>
      <c r="D38" s="126"/>
      <c r="E38" s="127"/>
      <c r="F38" s="59"/>
    </row>
    <row r="39" spans="1:6" x14ac:dyDescent="0.35">
      <c r="A39" s="116">
        <v>27</v>
      </c>
      <c r="B39" s="128" t="s">
        <v>6</v>
      </c>
      <c r="C39" s="122"/>
      <c r="D39" s="126"/>
      <c r="E39" s="127"/>
      <c r="F39" s="59"/>
    </row>
    <row r="40" spans="1:6" x14ac:dyDescent="0.35">
      <c r="A40" s="116">
        <v>28</v>
      </c>
      <c r="B40" s="128" t="s">
        <v>6</v>
      </c>
      <c r="C40" s="122"/>
      <c r="D40" s="126"/>
      <c r="E40" s="127"/>
      <c r="F40" s="59"/>
    </row>
    <row r="41" spans="1:6" x14ac:dyDescent="0.35">
      <c r="A41" s="116">
        <v>29</v>
      </c>
      <c r="B41" s="128" t="s">
        <v>6</v>
      </c>
      <c r="C41" s="122"/>
      <c r="D41" s="126"/>
      <c r="E41" s="127"/>
      <c r="F41" s="59"/>
    </row>
    <row r="42" spans="1:6" x14ac:dyDescent="0.35">
      <c r="A42" s="116">
        <v>30</v>
      </c>
      <c r="B42" s="128" t="s">
        <v>6</v>
      </c>
      <c r="C42" s="122"/>
      <c r="D42" s="126"/>
      <c r="E42" s="127"/>
      <c r="F42" s="59"/>
    </row>
    <row r="43" spans="1:6" x14ac:dyDescent="0.35">
      <c r="A43" s="116">
        <v>31</v>
      </c>
      <c r="B43" s="128" t="s">
        <v>6</v>
      </c>
      <c r="C43" s="122"/>
      <c r="D43" s="126"/>
      <c r="E43" s="127"/>
      <c r="F43" s="59"/>
    </row>
    <row r="44" spans="1:6" x14ac:dyDescent="0.35">
      <c r="A44" s="116">
        <v>32</v>
      </c>
      <c r="B44" s="128" t="s">
        <v>6</v>
      </c>
      <c r="C44" s="122"/>
      <c r="D44" s="126"/>
      <c r="E44" s="127"/>
      <c r="F44" s="59"/>
    </row>
    <row r="45" spans="1:6" x14ac:dyDescent="0.35">
      <c r="A45" s="116">
        <v>33</v>
      </c>
      <c r="B45" s="128" t="s">
        <v>6</v>
      </c>
      <c r="C45" s="122"/>
      <c r="D45" s="126"/>
      <c r="E45" s="127"/>
      <c r="F45" s="59"/>
    </row>
    <row r="46" spans="1:6" x14ac:dyDescent="0.35">
      <c r="A46" s="116">
        <v>34</v>
      </c>
      <c r="B46" s="128" t="s">
        <v>6</v>
      </c>
      <c r="C46" s="122"/>
      <c r="D46" s="126"/>
      <c r="E46" s="127"/>
      <c r="F46" s="59"/>
    </row>
    <row r="47" spans="1:6" x14ac:dyDescent="0.35">
      <c r="A47" s="116">
        <v>35</v>
      </c>
      <c r="B47" s="128" t="s">
        <v>6</v>
      </c>
      <c r="C47" s="122"/>
      <c r="D47" s="126"/>
      <c r="E47" s="127"/>
      <c r="F47" s="59"/>
    </row>
    <row r="48" spans="1:6" x14ac:dyDescent="0.35">
      <c r="A48" s="116">
        <v>36</v>
      </c>
      <c r="B48" s="128" t="s">
        <v>6</v>
      </c>
      <c r="C48" s="122"/>
      <c r="D48" s="126"/>
      <c r="E48" s="127"/>
      <c r="F48" s="59"/>
    </row>
    <row r="49" spans="1:6" x14ac:dyDescent="0.35">
      <c r="A49" s="116">
        <v>37</v>
      </c>
      <c r="B49" s="128" t="s">
        <v>6</v>
      </c>
      <c r="C49" s="122"/>
      <c r="D49" s="126"/>
      <c r="E49" s="127"/>
      <c r="F49" s="59"/>
    </row>
    <row r="50" spans="1:6" x14ac:dyDescent="0.35">
      <c r="A50" s="116">
        <v>38</v>
      </c>
      <c r="B50" s="128" t="s">
        <v>6</v>
      </c>
      <c r="C50" s="122"/>
      <c r="D50" s="126"/>
      <c r="E50" s="127"/>
      <c r="F50" s="59"/>
    </row>
    <row r="51" spans="1:6" x14ac:dyDescent="0.35">
      <c r="A51" s="116">
        <v>39</v>
      </c>
      <c r="B51" s="128" t="s">
        <v>6</v>
      </c>
      <c r="C51" s="122"/>
      <c r="D51" s="126"/>
      <c r="E51" s="127"/>
      <c r="F51" s="59"/>
    </row>
    <row r="52" spans="1:6" x14ac:dyDescent="0.35">
      <c r="A52" s="116">
        <v>40</v>
      </c>
      <c r="B52" s="128" t="s">
        <v>6</v>
      </c>
      <c r="C52" s="122"/>
      <c r="D52" s="126"/>
      <c r="E52" s="127"/>
      <c r="F52" s="59"/>
    </row>
    <row r="53" spans="1:6" x14ac:dyDescent="0.35">
      <c r="A53" s="116">
        <v>41</v>
      </c>
      <c r="B53" s="128" t="s">
        <v>6</v>
      </c>
      <c r="C53" s="122"/>
      <c r="D53" s="126"/>
      <c r="E53" s="127"/>
      <c r="F53" s="59"/>
    </row>
    <row r="54" spans="1:6" x14ac:dyDescent="0.35">
      <c r="A54" s="116">
        <v>42</v>
      </c>
      <c r="B54" s="128" t="s">
        <v>6</v>
      </c>
      <c r="C54" s="122"/>
      <c r="D54" s="126"/>
      <c r="E54" s="127"/>
      <c r="F54" s="59"/>
    </row>
    <row r="55" spans="1:6" x14ac:dyDescent="0.35">
      <c r="A55" s="116">
        <v>43</v>
      </c>
      <c r="B55" s="128" t="s">
        <v>6</v>
      </c>
      <c r="C55" s="122"/>
      <c r="D55" s="126"/>
      <c r="E55" s="127"/>
      <c r="F55" s="59"/>
    </row>
    <row r="56" spans="1:6" x14ac:dyDescent="0.35">
      <c r="A56" s="116">
        <v>44</v>
      </c>
      <c r="B56" s="128" t="s">
        <v>6</v>
      </c>
      <c r="C56" s="122"/>
      <c r="D56" s="126"/>
      <c r="E56" s="127"/>
      <c r="F56" s="59"/>
    </row>
    <row r="57" spans="1:6" x14ac:dyDescent="0.35">
      <c r="A57" s="116">
        <v>45</v>
      </c>
      <c r="B57" s="128" t="s">
        <v>6</v>
      </c>
      <c r="C57" s="122"/>
      <c r="D57" s="126"/>
      <c r="E57" s="127"/>
      <c r="F57" s="59"/>
    </row>
    <row r="58" spans="1:6" x14ac:dyDescent="0.35">
      <c r="A58" s="116">
        <v>46</v>
      </c>
      <c r="B58" s="128" t="s">
        <v>6</v>
      </c>
      <c r="C58" s="122"/>
      <c r="D58" s="126"/>
      <c r="E58" s="127"/>
      <c r="F58" s="59"/>
    </row>
    <row r="59" spans="1:6" x14ac:dyDescent="0.35">
      <c r="A59" s="116">
        <v>47</v>
      </c>
      <c r="B59" s="128" t="s">
        <v>6</v>
      </c>
      <c r="C59" s="122"/>
      <c r="D59" s="126"/>
      <c r="E59" s="127"/>
      <c r="F59" s="59"/>
    </row>
    <row r="60" spans="1:6" x14ac:dyDescent="0.35">
      <c r="A60" s="116">
        <v>48</v>
      </c>
      <c r="B60" s="128" t="s">
        <v>6</v>
      </c>
      <c r="C60" s="122"/>
      <c r="D60" s="126"/>
      <c r="E60" s="127"/>
      <c r="F60" s="59"/>
    </row>
    <row r="61" spans="1:6" x14ac:dyDescent="0.35">
      <c r="A61" s="116">
        <v>49</v>
      </c>
      <c r="B61" s="128" t="s">
        <v>6</v>
      </c>
      <c r="C61" s="122"/>
      <c r="D61" s="126"/>
      <c r="E61" s="127"/>
      <c r="F61" s="59"/>
    </row>
    <row r="62" spans="1:6" x14ac:dyDescent="0.35">
      <c r="A62" s="116">
        <v>50</v>
      </c>
      <c r="B62" s="128" t="s">
        <v>6</v>
      </c>
      <c r="C62" s="122"/>
      <c r="D62" s="126"/>
      <c r="E62" s="127"/>
      <c r="F62" s="59"/>
    </row>
    <row r="65" spans="1:6" x14ac:dyDescent="0.35">
      <c r="A65" s="193" t="s">
        <v>126</v>
      </c>
      <c r="B65" s="193"/>
    </row>
    <row r="66" spans="1:6" x14ac:dyDescent="0.35">
      <c r="A66" s="167" t="s">
        <v>156</v>
      </c>
      <c r="B66" s="168"/>
      <c r="C66" s="168"/>
      <c r="D66" s="168"/>
      <c r="E66" s="168"/>
      <c r="F66" s="169"/>
    </row>
    <row r="67" spans="1:6" x14ac:dyDescent="0.35">
      <c r="A67" s="170"/>
      <c r="B67" s="171"/>
      <c r="C67" s="171"/>
      <c r="D67" s="171"/>
      <c r="E67" s="171"/>
      <c r="F67" s="172"/>
    </row>
    <row r="68" spans="1:6" x14ac:dyDescent="0.35">
      <c r="A68" s="170"/>
      <c r="B68" s="171"/>
      <c r="C68" s="171"/>
      <c r="D68" s="171"/>
      <c r="E68" s="171"/>
      <c r="F68" s="172"/>
    </row>
    <row r="69" spans="1:6" x14ac:dyDescent="0.35">
      <c r="A69" s="170"/>
      <c r="B69" s="171"/>
      <c r="C69" s="171"/>
      <c r="D69" s="171"/>
      <c r="E69" s="171"/>
      <c r="F69" s="172"/>
    </row>
    <row r="70" spans="1:6" x14ac:dyDescent="0.35">
      <c r="A70" s="170"/>
      <c r="B70" s="171"/>
      <c r="C70" s="171"/>
      <c r="D70" s="171"/>
      <c r="E70" s="171"/>
      <c r="F70" s="172"/>
    </row>
    <row r="71" spans="1:6" x14ac:dyDescent="0.35">
      <c r="A71" s="170"/>
      <c r="B71" s="171"/>
      <c r="C71" s="171"/>
      <c r="D71" s="171"/>
      <c r="E71" s="171"/>
      <c r="F71" s="172"/>
    </row>
    <row r="72" spans="1:6" x14ac:dyDescent="0.35">
      <c r="A72" s="173"/>
      <c r="B72" s="174"/>
      <c r="C72" s="174"/>
      <c r="D72" s="174"/>
      <c r="E72" s="174"/>
      <c r="F72" s="175"/>
    </row>
  </sheetData>
  <sheetProtection algorithmName="SHA-512" hashValue="vwnkuXzRCVzg+HwLSorizGQs2yWDk89Nn3GTF+0+l0onBzKXymrHBze2vtpL1wp18R2sNzQQdH6+tqlAPHydgQ==" saltValue="Lsh2wjEOqSKpSoUnoXjlKg==" spinCount="100000" sheet="1" objects="1" scenarios="1"/>
  <mergeCells count="14">
    <mergeCell ref="A65:B65"/>
    <mergeCell ref="A66:F72"/>
    <mergeCell ref="A1:B1"/>
    <mergeCell ref="A2:B2"/>
    <mergeCell ref="D10:D11"/>
    <mergeCell ref="E10:E11"/>
    <mergeCell ref="A6:F6"/>
    <mergeCell ref="A7:F8"/>
    <mergeCell ref="A4:C4"/>
    <mergeCell ref="A5:C5"/>
    <mergeCell ref="A10:A11"/>
    <mergeCell ref="B10:B11"/>
    <mergeCell ref="C10:C11"/>
    <mergeCell ref="F10:F11"/>
  </mergeCells>
  <phoneticPr fontId="24" type="noConversion"/>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3"/>
  <sheetViews>
    <sheetView showGridLines="0" topLeftCell="A7" workbookViewId="0">
      <selection activeCell="B11" sqref="B11"/>
    </sheetView>
  </sheetViews>
  <sheetFormatPr defaultColWidth="9.08984375" defaultRowHeight="14.5" x14ac:dyDescent="0.35"/>
  <cols>
    <col min="1" max="1" width="28.6328125" style="2" customWidth="1"/>
    <col min="2" max="2" width="17.6328125" style="2" customWidth="1"/>
    <col min="3" max="3" width="20.08984375" style="2" bestFit="1" customWidth="1"/>
    <col min="4" max="4" width="21.6328125" style="2" customWidth="1"/>
    <col min="5" max="6" width="17.6328125" style="2" customWidth="1"/>
    <col min="7" max="7" width="18.453125" style="2" customWidth="1"/>
    <col min="8" max="16384" width="9.08984375" style="2"/>
  </cols>
  <sheetData>
    <row r="1" spans="1:9" ht="18.5" x14ac:dyDescent="0.45">
      <c r="A1" s="153" t="str">
        <f>Instructions!A1</f>
        <v>RFP # 100-21-66665 - BODY WORN CAMERA SOLUTION</v>
      </c>
      <c r="B1" s="154"/>
      <c r="C1" s="154"/>
      <c r="D1" s="155"/>
      <c r="E1" s="1"/>
      <c r="F1" s="1"/>
      <c r="G1" s="7"/>
      <c r="H1" s="7"/>
      <c r="I1" s="7"/>
    </row>
    <row r="2" spans="1:9" ht="18.5" x14ac:dyDescent="0.35">
      <c r="A2" s="211" t="str">
        <f>Instructions!A2</f>
        <v>Attachment D - Cost Proposal</v>
      </c>
      <c r="B2" s="212"/>
      <c r="C2" s="212"/>
      <c r="D2" s="213"/>
      <c r="E2" s="1"/>
      <c r="F2" s="1"/>
      <c r="G2" s="7"/>
      <c r="H2" s="7"/>
      <c r="I2" s="7"/>
    </row>
    <row r="3" spans="1:9" ht="18.5" x14ac:dyDescent="0.35">
      <c r="A3" s="67"/>
      <c r="B3" s="66"/>
      <c r="C3" s="66"/>
      <c r="D3" s="66"/>
      <c r="E3" s="1"/>
      <c r="F3" s="1"/>
      <c r="G3" s="7"/>
      <c r="H3" s="7"/>
      <c r="I3" s="7"/>
    </row>
    <row r="4" spans="1:9" ht="23.25" customHeight="1" x14ac:dyDescent="0.55000000000000004">
      <c r="A4" s="214" t="s">
        <v>5</v>
      </c>
      <c r="B4" s="214"/>
      <c r="C4" s="1"/>
      <c r="D4" s="1"/>
      <c r="E4" s="1"/>
      <c r="F4" s="1"/>
      <c r="G4" s="7"/>
      <c r="H4" s="7"/>
      <c r="I4" s="7"/>
    </row>
    <row r="6" spans="1:9" s="130" customFormat="1" x14ac:dyDescent="0.35">
      <c r="A6" s="219" t="s">
        <v>21</v>
      </c>
      <c r="B6" s="220"/>
      <c r="C6" s="129"/>
      <c r="D6" s="129"/>
      <c r="E6" s="129"/>
      <c r="F6" s="129"/>
      <c r="G6" s="129"/>
      <c r="H6" s="129"/>
    </row>
    <row r="7" spans="1:9" s="132" customFormat="1" ht="126" customHeight="1" x14ac:dyDescent="0.35">
      <c r="A7" s="221" t="s">
        <v>121</v>
      </c>
      <c r="B7" s="222"/>
      <c r="C7" s="222"/>
      <c r="D7" s="222"/>
      <c r="E7" s="223"/>
      <c r="F7" s="131"/>
    </row>
    <row r="8" spans="1:9" ht="16" thickBot="1" x14ac:dyDescent="0.4">
      <c r="A8" s="215" t="s">
        <v>18</v>
      </c>
      <c r="B8" s="215"/>
      <c r="C8" s="215"/>
      <c r="D8" s="215"/>
    </row>
    <row r="9" spans="1:9" ht="29" x14ac:dyDescent="0.35">
      <c r="A9" s="23" t="s">
        <v>86</v>
      </c>
      <c r="B9" s="18" t="s">
        <v>16</v>
      </c>
      <c r="C9" s="24" t="s">
        <v>85</v>
      </c>
      <c r="D9" s="25" t="s">
        <v>84</v>
      </c>
      <c r="E9" s="11"/>
      <c r="F9" s="11"/>
    </row>
    <row r="10" spans="1:9" x14ac:dyDescent="0.35">
      <c r="A10" s="14" t="s">
        <v>79</v>
      </c>
      <c r="B10" s="57">
        <v>180</v>
      </c>
      <c r="C10" s="133">
        <v>970</v>
      </c>
      <c r="D10" s="17">
        <f t="shared" ref="D10:D19" si="0">B10*C10</f>
        <v>174600</v>
      </c>
      <c r="E10" s="12"/>
      <c r="F10" s="12"/>
    </row>
    <row r="11" spans="1:9" x14ac:dyDescent="0.35">
      <c r="A11" s="14" t="s">
        <v>103</v>
      </c>
      <c r="B11" s="57">
        <v>37.44</v>
      </c>
      <c r="C11" s="133">
        <v>125</v>
      </c>
      <c r="D11" s="17">
        <f t="shared" si="0"/>
        <v>4680</v>
      </c>
      <c r="E11" s="12"/>
      <c r="F11" s="12"/>
    </row>
    <row r="12" spans="1:9" x14ac:dyDescent="0.35">
      <c r="A12" s="134" t="s">
        <v>82</v>
      </c>
      <c r="B12" s="57">
        <v>108</v>
      </c>
      <c r="C12" s="58">
        <v>970</v>
      </c>
      <c r="D12" s="17">
        <f t="shared" si="0"/>
        <v>104760</v>
      </c>
      <c r="E12" s="12"/>
      <c r="F12" s="12"/>
    </row>
    <row r="13" spans="1:9" x14ac:dyDescent="0.35">
      <c r="A13" s="72" t="s">
        <v>157</v>
      </c>
      <c r="B13" s="57">
        <v>228</v>
      </c>
      <c r="C13" s="58">
        <v>970</v>
      </c>
      <c r="D13" s="17">
        <f t="shared" si="0"/>
        <v>221160</v>
      </c>
      <c r="E13" s="12"/>
      <c r="F13" s="12"/>
    </row>
    <row r="14" spans="1:9" x14ac:dyDescent="0.35">
      <c r="A14" s="72" t="s">
        <v>158</v>
      </c>
      <c r="B14" s="57">
        <v>127.32</v>
      </c>
      <c r="C14" s="58">
        <v>970</v>
      </c>
      <c r="D14" s="17">
        <f t="shared" si="0"/>
        <v>123500.4</v>
      </c>
      <c r="E14" s="12"/>
      <c r="F14" s="12"/>
    </row>
    <row r="15" spans="1:9" x14ac:dyDescent="0.35">
      <c r="A15" s="72" t="s">
        <v>165</v>
      </c>
      <c r="B15" s="57">
        <v>1099.56</v>
      </c>
      <c r="C15" s="58">
        <v>970</v>
      </c>
      <c r="D15" s="17">
        <f t="shared" si="0"/>
        <v>1066573.2</v>
      </c>
      <c r="E15" s="12"/>
      <c r="F15" s="12"/>
    </row>
    <row r="16" spans="1:9" x14ac:dyDescent="0.35">
      <c r="A16" s="72" t="s">
        <v>6</v>
      </c>
      <c r="B16" s="57"/>
      <c r="C16" s="58"/>
      <c r="D16" s="17">
        <f t="shared" si="0"/>
        <v>0</v>
      </c>
      <c r="E16" s="12"/>
      <c r="F16" s="12"/>
    </row>
    <row r="17" spans="1:8" x14ac:dyDescent="0.35">
      <c r="A17" s="72" t="s">
        <v>6</v>
      </c>
      <c r="B17" s="57"/>
      <c r="C17" s="58"/>
      <c r="D17" s="17">
        <f t="shared" si="0"/>
        <v>0</v>
      </c>
      <c r="E17" s="12"/>
      <c r="F17" s="12"/>
    </row>
    <row r="18" spans="1:8" x14ac:dyDescent="0.35">
      <c r="A18" s="72" t="s">
        <v>6</v>
      </c>
      <c r="B18" s="57"/>
      <c r="C18" s="58"/>
      <c r="D18" s="17">
        <f t="shared" si="0"/>
        <v>0</v>
      </c>
      <c r="E18" s="12"/>
      <c r="F18" s="12"/>
    </row>
    <row r="19" spans="1:8" x14ac:dyDescent="0.35">
      <c r="A19" s="72" t="s">
        <v>6</v>
      </c>
      <c r="B19" s="57"/>
      <c r="C19" s="58"/>
      <c r="D19" s="17">
        <f t="shared" si="0"/>
        <v>0</v>
      </c>
      <c r="E19" s="12"/>
      <c r="F19" s="12"/>
    </row>
    <row r="20" spans="1:8" ht="15" thickBot="1" x14ac:dyDescent="0.4">
      <c r="A20" s="21" t="s">
        <v>7</v>
      </c>
      <c r="B20" s="20">
        <f>SUM(B10:B15)</f>
        <v>1780.32</v>
      </c>
      <c r="C20" s="19">
        <f>SUM(C10:C19)</f>
        <v>4975</v>
      </c>
      <c r="D20" s="22">
        <f>SUM(D10:D19)</f>
        <v>1695273.6</v>
      </c>
      <c r="E20" s="13"/>
      <c r="F20" s="13"/>
    </row>
    <row r="22" spans="1:8" s="130" customFormat="1" ht="15" thickBot="1" x14ac:dyDescent="0.4">
      <c r="A22" s="219" t="s">
        <v>21</v>
      </c>
      <c r="B22" s="220"/>
      <c r="C22" s="129"/>
      <c r="D22" s="129"/>
      <c r="E22" s="129"/>
      <c r="F22" s="129"/>
      <c r="G22" s="129"/>
      <c r="H22" s="129"/>
    </row>
    <row r="23" spans="1:8" ht="52.5" customHeight="1" thickBot="1" x14ac:dyDescent="0.4">
      <c r="A23" s="216" t="s">
        <v>83</v>
      </c>
      <c r="B23" s="217"/>
      <c r="C23" s="217"/>
      <c r="D23" s="217"/>
      <c r="E23" s="217"/>
      <c r="F23" s="217"/>
      <c r="G23" s="218"/>
    </row>
    <row r="24" spans="1:8" x14ac:dyDescent="0.35">
      <c r="A24" s="30" t="s">
        <v>8</v>
      </c>
      <c r="B24" s="31" t="s">
        <v>71</v>
      </c>
      <c r="C24" s="31" t="s">
        <v>72</v>
      </c>
      <c r="D24" s="31" t="s">
        <v>73</v>
      </c>
      <c r="E24" s="31" t="s">
        <v>74</v>
      </c>
      <c r="F24" s="50" t="s">
        <v>77</v>
      </c>
      <c r="G24" s="27" t="s">
        <v>80</v>
      </c>
    </row>
    <row r="25" spans="1:8" x14ac:dyDescent="0.35">
      <c r="A25" s="14" t="s">
        <v>9</v>
      </c>
      <c r="B25" s="68"/>
      <c r="C25" s="68"/>
      <c r="D25" s="68"/>
      <c r="E25" s="68"/>
      <c r="F25" s="69"/>
      <c r="G25" s="28">
        <f>SUM(B25:F25)</f>
        <v>0</v>
      </c>
    </row>
    <row r="26" spans="1:8" x14ac:dyDescent="0.35">
      <c r="A26" s="14" t="s">
        <v>10</v>
      </c>
      <c r="B26" s="68"/>
      <c r="C26" s="68"/>
      <c r="D26" s="68"/>
      <c r="E26" s="68"/>
      <c r="F26" s="69"/>
      <c r="G26" s="28">
        <f>SUM(B26:F26)</f>
        <v>0</v>
      </c>
    </row>
    <row r="27" spans="1:8" x14ac:dyDescent="0.35">
      <c r="A27" s="14" t="s">
        <v>11</v>
      </c>
      <c r="B27" s="68"/>
      <c r="C27" s="68"/>
      <c r="D27" s="68"/>
      <c r="E27" s="68"/>
      <c r="F27" s="69"/>
      <c r="G27" s="28">
        <f>SUM(B27:F27)</f>
        <v>0</v>
      </c>
    </row>
    <row r="28" spans="1:8" x14ac:dyDescent="0.35">
      <c r="A28" s="14" t="s">
        <v>12</v>
      </c>
      <c r="B28" s="68"/>
      <c r="C28" s="68"/>
      <c r="D28" s="68"/>
      <c r="E28" s="68"/>
      <c r="F28" s="69"/>
      <c r="G28" s="28">
        <f>SUM(B28:F28)</f>
        <v>0</v>
      </c>
    </row>
    <row r="29" spans="1:8" ht="15" thickBot="1" x14ac:dyDescent="0.4">
      <c r="A29" s="15" t="s">
        <v>13</v>
      </c>
      <c r="B29" s="70"/>
      <c r="C29" s="70"/>
      <c r="D29" s="70"/>
      <c r="E29" s="70"/>
      <c r="F29" s="71"/>
      <c r="G29" s="29">
        <f>SUM(B29:F29)</f>
        <v>0</v>
      </c>
    </row>
    <row r="30" spans="1:8" ht="15" thickBot="1" x14ac:dyDescent="0.4">
      <c r="A30" s="21" t="s">
        <v>97</v>
      </c>
      <c r="B30" s="20">
        <f>SUM(B25:B29)</f>
        <v>0</v>
      </c>
      <c r="C30" s="20">
        <f>SUM(C25:C29)</f>
        <v>0</v>
      </c>
      <c r="D30" s="20">
        <f t="shared" ref="D30:F30" si="1">SUM(D25:D29)</f>
        <v>0</v>
      </c>
      <c r="E30" s="20">
        <f t="shared" si="1"/>
        <v>0</v>
      </c>
      <c r="F30" s="20">
        <f t="shared" si="1"/>
        <v>0</v>
      </c>
      <c r="G30" s="22">
        <f>SUM(G25:G29)</f>
        <v>0</v>
      </c>
    </row>
    <row r="31" spans="1:8" ht="15" thickBot="1" x14ac:dyDescent="0.4"/>
    <row r="32" spans="1:8" ht="17.25" customHeight="1" x14ac:dyDescent="0.35">
      <c r="A32" s="73" t="s">
        <v>81</v>
      </c>
      <c r="B32" s="208"/>
      <c r="C32" s="209"/>
      <c r="D32" s="209"/>
      <c r="E32" s="209"/>
      <c r="F32" s="209"/>
      <c r="G32" s="210"/>
    </row>
    <row r="33" spans="1:7" ht="200.25" customHeight="1" thickBot="1" x14ac:dyDescent="0.4">
      <c r="A33" s="205"/>
      <c r="B33" s="206"/>
      <c r="C33" s="206"/>
      <c r="D33" s="206"/>
      <c r="E33" s="206"/>
      <c r="F33" s="206"/>
      <c r="G33" s="207"/>
    </row>
  </sheetData>
  <sheetProtection algorithmName="SHA-512" hashValue="Jr3K/ICkap2jiHhHjrPw9BMlXJhFWLIX2kqTgRhqsjyb9vBAPliMM5JiCr4LwnwtPQtHtf4wZJKVjaLEJtWCmA==" saltValue="69ZoEr3ZJdhMVUiwSRFEsA==" spinCount="100000" sheet="1" objects="1" scenarios="1"/>
  <mergeCells count="10">
    <mergeCell ref="A33:G33"/>
    <mergeCell ref="B32:G32"/>
    <mergeCell ref="A1:D1"/>
    <mergeCell ref="A2:D2"/>
    <mergeCell ref="A4:B4"/>
    <mergeCell ref="A8:D8"/>
    <mergeCell ref="A23:G23"/>
    <mergeCell ref="A6:B6"/>
    <mergeCell ref="A7:E7"/>
    <mergeCell ref="A22:B22"/>
  </mergeCells>
  <pageMargins left="0.7" right="0.7" top="0.75" bottom="0.75" header="0.3" footer="0.3"/>
  <pageSetup scale="85"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53A59-8DFD-463C-9412-0A77F2CD7993}">
  <dimension ref="A1:H21"/>
  <sheetViews>
    <sheetView showGridLines="0" zoomScaleNormal="100" workbookViewId="0">
      <selection activeCell="A15" sqref="A15:C21"/>
    </sheetView>
  </sheetViews>
  <sheetFormatPr defaultColWidth="9.08984375" defaultRowHeight="14.5" x14ac:dyDescent="0.35"/>
  <cols>
    <col min="1" max="2" width="49.6328125" style="132" customWidth="1"/>
    <col min="3" max="3" width="27.36328125" style="132" bestFit="1" customWidth="1"/>
    <col min="4" max="4" width="29.453125" style="132" customWidth="1"/>
    <col min="5" max="17" width="23.6328125" style="132" customWidth="1"/>
    <col min="18" max="18" width="22.6328125" style="132" customWidth="1"/>
    <col min="19" max="20" width="25.6328125" style="132" customWidth="1"/>
    <col min="21" max="21" width="15.08984375" style="132" bestFit="1" customWidth="1"/>
    <col min="22" max="16384" width="9.08984375" style="132"/>
  </cols>
  <sheetData>
    <row r="1" spans="1:8" s="130" customFormat="1" ht="18.5" x14ac:dyDescent="0.45">
      <c r="A1" s="153" t="str">
        <f>Instructions!A1</f>
        <v>RFP # 100-21-66665 - BODY WORN CAMERA SOLUTION</v>
      </c>
      <c r="B1" s="155"/>
      <c r="C1" s="135"/>
      <c r="D1" s="135"/>
      <c r="E1" s="135"/>
      <c r="F1" s="135"/>
      <c r="G1" s="135"/>
      <c r="H1" s="135"/>
    </row>
    <row r="2" spans="1:8" s="130" customFormat="1" ht="18.5" x14ac:dyDescent="0.35">
      <c r="A2" s="211" t="str">
        <f>Instructions!A2</f>
        <v>Attachment D - Cost Proposal</v>
      </c>
      <c r="B2" s="213"/>
      <c r="C2" s="135"/>
    </row>
    <row r="3" spans="1:8" s="130" customFormat="1" ht="16.5" customHeight="1" x14ac:dyDescent="0.35">
      <c r="C3" s="135"/>
    </row>
    <row r="4" spans="1:8" s="130" customFormat="1" ht="23.5" x14ac:dyDescent="0.55000000000000004">
      <c r="A4" s="136" t="s">
        <v>124</v>
      </c>
      <c r="B4" s="137"/>
      <c r="C4" s="129"/>
      <c r="D4" s="129"/>
      <c r="E4" s="129"/>
      <c r="F4" s="129"/>
      <c r="G4" s="129"/>
      <c r="H4" s="129"/>
    </row>
    <row r="5" spans="1:8" s="130" customFormat="1" x14ac:dyDescent="0.35">
      <c r="A5" s="138" t="s">
        <v>21</v>
      </c>
      <c r="B5" s="139"/>
      <c r="C5" s="129"/>
      <c r="D5" s="129"/>
      <c r="E5" s="129"/>
      <c r="F5" s="129"/>
      <c r="G5" s="129"/>
      <c r="H5" s="129"/>
    </row>
    <row r="6" spans="1:8" x14ac:dyDescent="0.35">
      <c r="A6" s="221" t="s">
        <v>125</v>
      </c>
      <c r="B6" s="222"/>
      <c r="C6" s="222"/>
      <c r="D6" s="223"/>
      <c r="E6" s="140"/>
      <c r="F6" s="131"/>
    </row>
    <row r="8" spans="1:8" x14ac:dyDescent="0.35">
      <c r="A8" s="146" t="s">
        <v>123</v>
      </c>
      <c r="B8" s="141"/>
    </row>
    <row r="9" spans="1:8" ht="35.25" customHeight="1" x14ac:dyDescent="0.35">
      <c r="A9" s="142" t="s">
        <v>107</v>
      </c>
      <c r="B9" s="143" t="s">
        <v>106</v>
      </c>
      <c r="C9" s="142" t="s">
        <v>108</v>
      </c>
      <c r="D9" s="143" t="s">
        <v>109</v>
      </c>
      <c r="E9" s="143" t="s">
        <v>113</v>
      </c>
    </row>
    <row r="10" spans="1:8" x14ac:dyDescent="0.35">
      <c r="A10" s="55" t="s">
        <v>111</v>
      </c>
      <c r="B10" s="55"/>
      <c r="C10" s="65">
        <v>0</v>
      </c>
      <c r="D10" s="64">
        <v>60</v>
      </c>
      <c r="E10" s="56">
        <f>C10*D10</f>
        <v>0</v>
      </c>
    </row>
    <row r="11" spans="1:8" ht="15.75" customHeight="1" x14ac:dyDescent="0.35">
      <c r="A11" s="7" t="s">
        <v>110</v>
      </c>
    </row>
    <row r="12" spans="1:8" ht="15.75" customHeight="1" x14ac:dyDescent="0.35"/>
    <row r="14" spans="1:8" x14ac:dyDescent="0.35">
      <c r="A14" s="148" t="s">
        <v>126</v>
      </c>
    </row>
    <row r="15" spans="1:8" x14ac:dyDescent="0.35">
      <c r="A15" s="224"/>
      <c r="B15" s="225"/>
      <c r="C15" s="226"/>
    </row>
    <row r="16" spans="1:8" x14ac:dyDescent="0.35">
      <c r="A16" s="227"/>
      <c r="B16" s="228"/>
      <c r="C16" s="229"/>
    </row>
    <row r="17" spans="1:3" x14ac:dyDescent="0.35">
      <c r="A17" s="227"/>
      <c r="B17" s="228"/>
      <c r="C17" s="229"/>
    </row>
    <row r="18" spans="1:3" x14ac:dyDescent="0.35">
      <c r="A18" s="227"/>
      <c r="B18" s="228"/>
      <c r="C18" s="229"/>
    </row>
    <row r="19" spans="1:3" x14ac:dyDescent="0.35">
      <c r="A19" s="227"/>
      <c r="B19" s="228"/>
      <c r="C19" s="229"/>
    </row>
    <row r="20" spans="1:3" x14ac:dyDescent="0.35">
      <c r="A20" s="227"/>
      <c r="B20" s="228"/>
      <c r="C20" s="229"/>
    </row>
    <row r="21" spans="1:3" x14ac:dyDescent="0.35">
      <c r="A21" s="230"/>
      <c r="B21" s="231"/>
      <c r="C21" s="232"/>
    </row>
  </sheetData>
  <sheetProtection algorithmName="SHA-512" hashValue="UYfA/XavjMVgqITajUosP1pjaUsv+yu5QgbkwJEYax9JbQEWA/ZY4wmQsopTpPLIz0kkNoc46l3K/Wsxvzt76w==" saltValue="/xcWlwzlsR2vPC6v4lTNyQ==" spinCount="100000" sheet="1" objects="1" scenarios="1"/>
  <mergeCells count="4">
    <mergeCell ref="A6:D6"/>
    <mergeCell ref="A1:B1"/>
    <mergeCell ref="A2:B2"/>
    <mergeCell ref="A15:C21"/>
  </mergeCells>
  <pageMargins left="0.7" right="0.7" top="0.75" bottom="0.75" header="0.3" footer="0.3"/>
  <pageSetup orientation="portrait" horizontalDpi="90" verticalDpi="9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34"/>
  <sheetViews>
    <sheetView showGridLines="0" topLeftCell="A7" workbookViewId="0">
      <selection activeCell="A15" sqref="A15"/>
    </sheetView>
  </sheetViews>
  <sheetFormatPr defaultColWidth="9.08984375" defaultRowHeight="14.5" x14ac:dyDescent="0.35"/>
  <cols>
    <col min="1" max="1" width="30.81640625" style="2" customWidth="1"/>
    <col min="2" max="2" width="26.08984375" style="2" customWidth="1"/>
    <col min="3" max="3" width="3" style="2" customWidth="1"/>
    <col min="4" max="4" width="29.453125" style="2" customWidth="1"/>
    <col min="5" max="5" width="26.08984375" style="2" customWidth="1"/>
    <col min="6" max="16384" width="9.08984375" style="2"/>
  </cols>
  <sheetData>
    <row r="1" spans="1:9" ht="18.5" x14ac:dyDescent="0.45">
      <c r="A1" s="153" t="str">
        <f>Instructions!A1</f>
        <v>RFP # 100-21-66665 - BODY WORN CAMERA SOLUTION</v>
      </c>
      <c r="B1" s="154"/>
      <c r="C1" s="154"/>
      <c r="D1" s="155"/>
      <c r="E1" s="1"/>
      <c r="F1" s="1"/>
      <c r="G1" s="7"/>
      <c r="H1" s="7"/>
      <c r="I1" s="7"/>
    </row>
    <row r="2" spans="1:9" ht="18.5" x14ac:dyDescent="0.35">
      <c r="A2" s="211" t="str">
        <f>Instructions!A2</f>
        <v>Attachment D - Cost Proposal</v>
      </c>
      <c r="B2" s="212"/>
      <c r="C2" s="212"/>
      <c r="D2" s="213"/>
      <c r="E2" s="1"/>
      <c r="F2" s="1"/>
      <c r="G2" s="7"/>
      <c r="H2" s="7"/>
      <c r="I2" s="7"/>
    </row>
    <row r="4" spans="1:9" ht="26.25" customHeight="1" x14ac:dyDescent="0.35">
      <c r="A4" s="178" t="s">
        <v>19</v>
      </c>
      <c r="B4" s="178"/>
    </row>
    <row r="5" spans="1:9" ht="15" customHeight="1" x14ac:dyDescent="0.35">
      <c r="A5" s="248" t="s">
        <v>21</v>
      </c>
      <c r="B5" s="249"/>
    </row>
    <row r="6" spans="1:9" ht="33.75" customHeight="1" x14ac:dyDescent="0.55000000000000004">
      <c r="A6" s="240" t="s">
        <v>100</v>
      </c>
      <c r="B6" s="241"/>
      <c r="C6" s="241"/>
      <c r="D6" s="241"/>
      <c r="E6" s="241"/>
      <c r="F6" s="32"/>
      <c r="G6" s="33"/>
    </row>
    <row r="8" spans="1:9" ht="15" thickBot="1" x14ac:dyDescent="0.4">
      <c r="A8" s="242" t="s">
        <v>88</v>
      </c>
      <c r="B8" s="243"/>
      <c r="D8" s="239" t="s">
        <v>90</v>
      </c>
      <c r="E8" s="239"/>
    </row>
    <row r="9" spans="1:9" ht="66" customHeight="1" x14ac:dyDescent="0.35">
      <c r="A9" s="244" t="s">
        <v>91</v>
      </c>
      <c r="B9" s="245"/>
      <c r="D9" s="246" t="s">
        <v>92</v>
      </c>
      <c r="E9" s="246"/>
    </row>
    <row r="10" spans="1:9" x14ac:dyDescent="0.35">
      <c r="A10" s="9" t="s">
        <v>15</v>
      </c>
      <c r="B10" s="10" t="s">
        <v>14</v>
      </c>
      <c r="D10" s="26" t="s">
        <v>17</v>
      </c>
      <c r="E10" s="26" t="s">
        <v>4</v>
      </c>
    </row>
    <row r="11" spans="1:9" ht="29" x14ac:dyDescent="0.35">
      <c r="A11" s="122" t="s">
        <v>160</v>
      </c>
      <c r="B11" s="61">
        <v>0.1</v>
      </c>
      <c r="D11" s="122" t="s">
        <v>166</v>
      </c>
      <c r="E11" s="149">
        <v>17000</v>
      </c>
    </row>
    <row r="12" spans="1:9" x14ac:dyDescent="0.35">
      <c r="A12" s="144" t="s">
        <v>159</v>
      </c>
      <c r="B12" s="62">
        <v>0.2</v>
      </c>
      <c r="D12" s="122"/>
      <c r="E12" s="61"/>
    </row>
    <row r="13" spans="1:9" x14ac:dyDescent="0.35">
      <c r="A13" s="144" t="s">
        <v>161</v>
      </c>
      <c r="B13" s="62">
        <v>0.2</v>
      </c>
      <c r="D13" s="122"/>
      <c r="E13" s="61"/>
    </row>
    <row r="14" spans="1:9" x14ac:dyDescent="0.35">
      <c r="A14" s="144" t="s">
        <v>167</v>
      </c>
      <c r="B14" s="62">
        <v>0.2</v>
      </c>
      <c r="D14" s="122"/>
      <c r="E14" s="63"/>
    </row>
    <row r="15" spans="1:9" x14ac:dyDescent="0.35">
      <c r="A15" s="144"/>
      <c r="B15" s="62"/>
      <c r="D15" s="122"/>
      <c r="E15" s="61"/>
    </row>
    <row r="16" spans="1:9" x14ac:dyDescent="0.35">
      <c r="A16" s="144"/>
      <c r="B16" s="62"/>
      <c r="D16" s="122"/>
      <c r="E16" s="61"/>
    </row>
    <row r="17" spans="1:5" x14ac:dyDescent="0.35">
      <c r="A17" s="144"/>
      <c r="B17" s="62"/>
    </row>
    <row r="18" spans="1:5" x14ac:dyDescent="0.35">
      <c r="A18" s="144"/>
      <c r="B18" s="62"/>
      <c r="D18" s="250" t="s">
        <v>89</v>
      </c>
      <c r="E18" s="251"/>
    </row>
    <row r="19" spans="1:5" x14ac:dyDescent="0.35">
      <c r="A19" s="144"/>
      <c r="B19" s="62"/>
      <c r="D19" s="233"/>
      <c r="E19" s="234"/>
    </row>
    <row r="20" spans="1:5" x14ac:dyDescent="0.35">
      <c r="A20" s="144"/>
      <c r="B20" s="62"/>
      <c r="D20" s="235"/>
      <c r="E20" s="236"/>
    </row>
    <row r="21" spans="1:5" x14ac:dyDescent="0.35">
      <c r="A21" s="144"/>
      <c r="B21" s="62"/>
      <c r="D21" s="235"/>
      <c r="E21" s="236"/>
    </row>
    <row r="22" spans="1:5" x14ac:dyDescent="0.35">
      <c r="D22" s="235"/>
      <c r="E22" s="236"/>
    </row>
    <row r="23" spans="1:5" x14ac:dyDescent="0.35">
      <c r="A23" s="239" t="s">
        <v>93</v>
      </c>
      <c r="B23" s="247"/>
      <c r="D23" s="235"/>
      <c r="E23" s="236"/>
    </row>
    <row r="24" spans="1:5" ht="60" customHeight="1" x14ac:dyDescent="0.35">
      <c r="A24" s="246" t="s">
        <v>95</v>
      </c>
      <c r="B24" s="246"/>
      <c r="D24" s="235"/>
      <c r="E24" s="236"/>
    </row>
    <row r="25" spans="1:5" x14ac:dyDescent="0.35">
      <c r="A25" s="16" t="s">
        <v>94</v>
      </c>
      <c r="B25" s="16" t="s">
        <v>4</v>
      </c>
      <c r="D25" s="235"/>
      <c r="E25" s="236"/>
    </row>
    <row r="26" spans="1:5" x14ac:dyDescent="0.35">
      <c r="A26" s="144" t="s">
        <v>151</v>
      </c>
      <c r="B26" s="59">
        <v>143.09</v>
      </c>
      <c r="D26" s="235"/>
      <c r="E26" s="236"/>
    </row>
    <row r="27" spans="1:5" x14ac:dyDescent="0.35">
      <c r="A27" s="144" t="s">
        <v>162</v>
      </c>
      <c r="B27" s="59">
        <v>0</v>
      </c>
      <c r="D27" s="235"/>
      <c r="E27" s="236"/>
    </row>
    <row r="28" spans="1:5" ht="29" x14ac:dyDescent="0.35">
      <c r="A28" s="144" t="s">
        <v>163</v>
      </c>
      <c r="B28" s="59" t="s">
        <v>164</v>
      </c>
      <c r="D28" s="235"/>
      <c r="E28" s="236"/>
    </row>
    <row r="29" spans="1:5" x14ac:dyDescent="0.35">
      <c r="A29" s="144"/>
      <c r="B29" s="59"/>
      <c r="D29" s="235"/>
      <c r="E29" s="236"/>
    </row>
    <row r="30" spans="1:5" x14ac:dyDescent="0.35">
      <c r="A30" s="144"/>
      <c r="B30" s="59"/>
      <c r="D30" s="235"/>
      <c r="E30" s="236"/>
    </row>
    <row r="31" spans="1:5" x14ac:dyDescent="0.35">
      <c r="A31" s="144"/>
      <c r="B31" s="59"/>
      <c r="D31" s="235"/>
      <c r="E31" s="236"/>
    </row>
    <row r="32" spans="1:5" x14ac:dyDescent="0.35">
      <c r="A32" s="144"/>
      <c r="B32" s="59"/>
      <c r="D32" s="235"/>
      <c r="E32" s="236"/>
    </row>
    <row r="33" spans="1:5" x14ac:dyDescent="0.35">
      <c r="A33" s="144"/>
      <c r="B33" s="59"/>
      <c r="D33" s="235"/>
      <c r="E33" s="236"/>
    </row>
    <row r="34" spans="1:5" x14ac:dyDescent="0.35">
      <c r="A34" s="144"/>
      <c r="B34" s="59"/>
      <c r="D34" s="237"/>
      <c r="E34" s="238"/>
    </row>
  </sheetData>
  <sheetProtection algorithmName="SHA-512" hashValue="rZCHjREtPBE052pdrn6pDICR1TD9ry8MA7Pzl4WS5vUXszXMbb8jtoQ/MTFgvf3wqqGpg/9fI9Ej0BYVLek3DA==" saltValue="q202BXZYvz0ik/GnRqySMg==" spinCount="100000" sheet="1" objects="1" scenarios="1"/>
  <mergeCells count="13">
    <mergeCell ref="A1:D1"/>
    <mergeCell ref="A2:D2"/>
    <mergeCell ref="A4:B4"/>
    <mergeCell ref="A5:B5"/>
    <mergeCell ref="D18:E18"/>
    <mergeCell ref="D19:E34"/>
    <mergeCell ref="D8:E8"/>
    <mergeCell ref="A6:E6"/>
    <mergeCell ref="A8:B8"/>
    <mergeCell ref="A9:B9"/>
    <mergeCell ref="D9:E9"/>
    <mergeCell ref="A23:B23"/>
    <mergeCell ref="A24:B24"/>
  </mergeCells>
  <pageMargins left="0.7" right="0.7" top="0.75" bottom="0.75" header="0.3" footer="0.3"/>
  <pageSetup scale="7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62"/>
  <sheetViews>
    <sheetView showGridLines="0" zoomScaleNormal="100" workbookViewId="0">
      <selection activeCell="B29" sqref="B29"/>
    </sheetView>
  </sheetViews>
  <sheetFormatPr defaultColWidth="9.08984375" defaultRowHeight="14.5" x14ac:dyDescent="0.35"/>
  <cols>
    <col min="1" max="1" width="6.453125" style="37" customWidth="1"/>
    <col min="2" max="2" width="62" style="36" customWidth="1"/>
    <col min="3" max="3" width="24" style="36" customWidth="1"/>
    <col min="4" max="4" width="9.08984375" style="36" customWidth="1"/>
    <col min="5" max="5" width="14.453125" style="36" customWidth="1"/>
    <col min="6" max="6" width="23.81640625" style="36" customWidth="1"/>
    <col min="7" max="16384" width="9.08984375" style="36"/>
  </cols>
  <sheetData>
    <row r="1" spans="1:6" ht="19.5" x14ac:dyDescent="0.45">
      <c r="A1" s="257" t="str">
        <f>Instructions!A1</f>
        <v>RFP # 100-21-66665 - BODY WORN CAMERA SOLUTION</v>
      </c>
      <c r="B1" s="258"/>
    </row>
    <row r="2" spans="1:6" ht="19.5" x14ac:dyDescent="0.45">
      <c r="A2" s="259" t="str">
        <f>Instructions!A2</f>
        <v>Attachment D - Cost Proposal</v>
      </c>
      <c r="B2" s="260"/>
    </row>
    <row r="4" spans="1:6" ht="17" x14ac:dyDescent="0.35">
      <c r="A4" s="261" t="s">
        <v>38</v>
      </c>
      <c r="B4" s="261"/>
    </row>
    <row r="5" spans="1:6" x14ac:dyDescent="0.35">
      <c r="A5" s="262" t="str">
        <f>Instructions!A3</f>
        <v>INSTRUCTIONS</v>
      </c>
      <c r="B5" s="262"/>
    </row>
    <row r="6" spans="1:6" x14ac:dyDescent="0.35">
      <c r="A6" s="263"/>
      <c r="B6" s="263"/>
    </row>
    <row r="7" spans="1:6" x14ac:dyDescent="0.35">
      <c r="A7" s="263"/>
      <c r="B7" s="263"/>
    </row>
    <row r="8" spans="1:6" ht="17.25" customHeight="1" x14ac:dyDescent="0.35">
      <c r="A8" s="263"/>
      <c r="B8" s="263"/>
    </row>
    <row r="10" spans="1:6" x14ac:dyDescent="0.35">
      <c r="A10" s="254" t="s">
        <v>33</v>
      </c>
      <c r="B10" s="254" t="s">
        <v>25</v>
      </c>
      <c r="C10" s="254" t="s">
        <v>34</v>
      </c>
      <c r="D10" s="255" t="s">
        <v>39</v>
      </c>
      <c r="E10" s="255" t="s">
        <v>40</v>
      </c>
      <c r="F10" s="252" t="s">
        <v>41</v>
      </c>
    </row>
    <row r="11" spans="1:6" x14ac:dyDescent="0.35">
      <c r="A11" s="254"/>
      <c r="B11" s="254"/>
      <c r="C11" s="254"/>
      <c r="D11" s="256"/>
      <c r="E11" s="256"/>
      <c r="F11" s="253"/>
    </row>
    <row r="12" spans="1:6" x14ac:dyDescent="0.35">
      <c r="A12" s="44" t="s">
        <v>45</v>
      </c>
      <c r="B12" s="44" t="s">
        <v>42</v>
      </c>
      <c r="C12" s="44" t="s">
        <v>43</v>
      </c>
      <c r="D12" s="45" t="s">
        <v>44</v>
      </c>
      <c r="E12" s="45">
        <v>5</v>
      </c>
      <c r="F12" s="46">
        <v>5</v>
      </c>
    </row>
    <row r="13" spans="1:6" x14ac:dyDescent="0.35">
      <c r="A13" s="38">
        <v>1</v>
      </c>
      <c r="B13" s="35" t="s">
        <v>55</v>
      </c>
      <c r="C13" s="39"/>
      <c r="D13" s="40"/>
      <c r="E13" s="43"/>
      <c r="F13" s="42"/>
    </row>
    <row r="14" spans="1:6" x14ac:dyDescent="0.35">
      <c r="A14" s="38">
        <v>2</v>
      </c>
      <c r="B14" s="35" t="s">
        <v>28</v>
      </c>
      <c r="C14" s="39"/>
      <c r="D14" s="40"/>
      <c r="E14" s="43"/>
      <c r="F14" s="42"/>
    </row>
    <row r="15" spans="1:6" x14ac:dyDescent="0.35">
      <c r="A15" s="38">
        <v>3</v>
      </c>
      <c r="B15" s="35" t="s">
        <v>56</v>
      </c>
      <c r="C15" s="39"/>
      <c r="D15" s="40"/>
      <c r="E15" s="43"/>
      <c r="F15" s="42"/>
    </row>
    <row r="16" spans="1:6" x14ac:dyDescent="0.35">
      <c r="A16" s="38">
        <v>4</v>
      </c>
      <c r="B16" s="35" t="s">
        <v>57</v>
      </c>
      <c r="C16" s="39"/>
      <c r="D16" s="40"/>
      <c r="E16" s="43"/>
      <c r="F16" s="42"/>
    </row>
    <row r="17" spans="1:6" x14ac:dyDescent="0.35">
      <c r="A17" s="38">
        <v>5</v>
      </c>
      <c r="B17" s="35" t="s">
        <v>58</v>
      </c>
      <c r="C17" s="39"/>
      <c r="D17" s="40"/>
      <c r="E17" s="43"/>
      <c r="F17" s="42"/>
    </row>
    <row r="18" spans="1:6" x14ac:dyDescent="0.35">
      <c r="A18" s="38">
        <v>11</v>
      </c>
      <c r="B18" s="35" t="s">
        <v>59</v>
      </c>
      <c r="C18" s="39"/>
      <c r="D18" s="40"/>
      <c r="E18" s="43"/>
      <c r="F18" s="42"/>
    </row>
    <row r="19" spans="1:6" x14ac:dyDescent="0.35">
      <c r="A19" s="38">
        <v>12</v>
      </c>
      <c r="B19" s="35" t="s">
        <v>46</v>
      </c>
      <c r="C19" s="39"/>
      <c r="D19" s="40"/>
      <c r="E19" s="43"/>
      <c r="F19" s="42"/>
    </row>
    <row r="20" spans="1:6" x14ac:dyDescent="0.35">
      <c r="A20" s="38">
        <v>6</v>
      </c>
      <c r="B20" s="35" t="s">
        <v>47</v>
      </c>
      <c r="C20" s="39"/>
      <c r="D20" s="40"/>
      <c r="E20" s="43"/>
      <c r="F20" s="42"/>
    </row>
    <row r="21" spans="1:6" x14ac:dyDescent="0.35">
      <c r="A21" s="38">
        <v>7</v>
      </c>
      <c r="B21" s="35" t="s">
        <v>48</v>
      </c>
      <c r="C21" s="39"/>
      <c r="D21" s="40"/>
      <c r="E21" s="43"/>
      <c r="F21" s="42"/>
    </row>
    <row r="22" spans="1:6" x14ac:dyDescent="0.35">
      <c r="A22" s="38">
        <v>8</v>
      </c>
      <c r="B22" s="35" t="s">
        <v>29</v>
      </c>
      <c r="C22" s="39"/>
      <c r="D22" s="40"/>
      <c r="E22" s="43"/>
      <c r="F22" s="42"/>
    </row>
    <row r="23" spans="1:6" x14ac:dyDescent="0.35">
      <c r="A23" s="38">
        <v>9</v>
      </c>
      <c r="B23" s="35" t="s">
        <v>30</v>
      </c>
      <c r="C23" s="39"/>
      <c r="D23" s="40"/>
      <c r="E23" s="43"/>
      <c r="F23" s="42"/>
    </row>
    <row r="24" spans="1:6" x14ac:dyDescent="0.35">
      <c r="A24" s="38">
        <v>10</v>
      </c>
      <c r="B24" s="35" t="s">
        <v>31</v>
      </c>
      <c r="C24" s="39"/>
      <c r="D24" s="40"/>
      <c r="E24" s="43"/>
      <c r="F24" s="42"/>
    </row>
    <row r="25" spans="1:6" x14ac:dyDescent="0.35">
      <c r="A25" s="38">
        <v>13</v>
      </c>
      <c r="B25" s="35" t="s">
        <v>32</v>
      </c>
      <c r="C25" s="39"/>
      <c r="D25" s="40"/>
      <c r="E25" s="43"/>
      <c r="F25" s="42"/>
    </row>
    <row r="26" spans="1:6" x14ac:dyDescent="0.35">
      <c r="A26" s="38">
        <v>14</v>
      </c>
      <c r="B26" s="41" t="s">
        <v>49</v>
      </c>
      <c r="C26" s="39"/>
      <c r="D26" s="40"/>
      <c r="E26" s="43"/>
      <c r="F26" s="42"/>
    </row>
    <row r="27" spans="1:6" x14ac:dyDescent="0.35">
      <c r="A27" s="38">
        <v>15</v>
      </c>
      <c r="B27" s="41" t="s">
        <v>50</v>
      </c>
      <c r="C27" s="39"/>
      <c r="D27" s="40"/>
      <c r="E27" s="43"/>
      <c r="F27" s="42"/>
    </row>
    <row r="28" spans="1:6" x14ac:dyDescent="0.35">
      <c r="A28" s="38">
        <v>16</v>
      </c>
      <c r="B28" s="41" t="s">
        <v>51</v>
      </c>
      <c r="C28" s="39"/>
      <c r="D28" s="40"/>
      <c r="E28" s="43"/>
      <c r="F28" s="42"/>
    </row>
    <row r="29" spans="1:6" x14ac:dyDescent="0.35">
      <c r="A29" s="38">
        <v>17</v>
      </c>
      <c r="B29" s="41" t="s">
        <v>52</v>
      </c>
      <c r="C29" s="39"/>
      <c r="D29" s="40"/>
      <c r="E29" s="43"/>
      <c r="F29" s="42"/>
    </row>
    <row r="30" spans="1:6" x14ac:dyDescent="0.35">
      <c r="A30" s="38">
        <v>18</v>
      </c>
      <c r="B30" s="41" t="s">
        <v>53</v>
      </c>
      <c r="C30" s="39"/>
      <c r="D30" s="40"/>
      <c r="E30" s="43"/>
      <c r="F30" s="42"/>
    </row>
    <row r="31" spans="1:6" x14ac:dyDescent="0.35">
      <c r="A31" s="38">
        <v>19</v>
      </c>
      <c r="B31" s="41" t="s">
        <v>6</v>
      </c>
      <c r="C31" s="39"/>
      <c r="D31" s="40"/>
      <c r="E31" s="43"/>
      <c r="F31" s="42"/>
    </row>
    <row r="32" spans="1:6" x14ac:dyDescent="0.35">
      <c r="A32" s="38">
        <v>20</v>
      </c>
      <c r="B32" s="41" t="s">
        <v>6</v>
      </c>
      <c r="C32" s="39"/>
      <c r="D32" s="40"/>
      <c r="E32" s="43"/>
      <c r="F32" s="42"/>
    </row>
    <row r="33" spans="1:6" x14ac:dyDescent="0.35">
      <c r="A33" s="38">
        <v>21</v>
      </c>
      <c r="B33" s="41" t="s">
        <v>6</v>
      </c>
      <c r="C33" s="39"/>
      <c r="D33" s="40"/>
      <c r="E33" s="43"/>
      <c r="F33" s="42"/>
    </row>
    <row r="34" spans="1:6" x14ac:dyDescent="0.35">
      <c r="A34" s="38">
        <v>22</v>
      </c>
      <c r="B34" s="41" t="s">
        <v>6</v>
      </c>
      <c r="C34" s="39"/>
      <c r="D34" s="40"/>
      <c r="E34" s="43"/>
      <c r="F34" s="42"/>
    </row>
    <row r="35" spans="1:6" x14ac:dyDescent="0.35">
      <c r="A35" s="38">
        <v>23</v>
      </c>
      <c r="B35" s="41" t="s">
        <v>6</v>
      </c>
      <c r="C35" s="39"/>
      <c r="D35" s="40"/>
      <c r="E35" s="43"/>
      <c r="F35" s="42"/>
    </row>
    <row r="36" spans="1:6" x14ac:dyDescent="0.35">
      <c r="A36" s="38">
        <v>24</v>
      </c>
      <c r="B36" s="41" t="s">
        <v>6</v>
      </c>
      <c r="C36" s="39"/>
      <c r="D36" s="40"/>
      <c r="E36" s="43"/>
      <c r="F36" s="42"/>
    </row>
    <row r="37" spans="1:6" x14ac:dyDescent="0.35">
      <c r="A37" s="38">
        <v>25</v>
      </c>
      <c r="B37" s="41" t="s">
        <v>6</v>
      </c>
      <c r="C37" s="39"/>
      <c r="D37" s="40"/>
      <c r="E37" s="43"/>
      <c r="F37" s="42"/>
    </row>
    <row r="38" spans="1:6" x14ac:dyDescent="0.35">
      <c r="A38" s="38">
        <v>26</v>
      </c>
      <c r="B38" s="41" t="s">
        <v>6</v>
      </c>
      <c r="C38" s="39"/>
      <c r="D38" s="40"/>
      <c r="E38" s="43"/>
      <c r="F38" s="42"/>
    </row>
    <row r="39" spans="1:6" x14ac:dyDescent="0.35">
      <c r="A39" s="38">
        <v>27</v>
      </c>
      <c r="B39" s="41" t="s">
        <v>6</v>
      </c>
      <c r="C39" s="39"/>
      <c r="D39" s="40"/>
      <c r="E39" s="43"/>
      <c r="F39" s="42"/>
    </row>
    <row r="40" spans="1:6" x14ac:dyDescent="0.35">
      <c r="A40" s="38">
        <v>28</v>
      </c>
      <c r="B40" s="41" t="s">
        <v>6</v>
      </c>
      <c r="C40" s="39"/>
      <c r="D40" s="40"/>
      <c r="E40" s="43"/>
      <c r="F40" s="42"/>
    </row>
    <row r="41" spans="1:6" x14ac:dyDescent="0.35">
      <c r="A41" s="38">
        <v>29</v>
      </c>
      <c r="B41" s="41" t="s">
        <v>6</v>
      </c>
      <c r="C41" s="39"/>
      <c r="D41" s="40"/>
      <c r="E41" s="43"/>
      <c r="F41" s="42"/>
    </row>
    <row r="42" spans="1:6" x14ac:dyDescent="0.35">
      <c r="A42" s="38">
        <v>30</v>
      </c>
      <c r="B42" s="41" t="s">
        <v>6</v>
      </c>
      <c r="C42" s="39"/>
      <c r="D42" s="40"/>
      <c r="E42" s="43"/>
      <c r="F42" s="42"/>
    </row>
    <row r="43" spans="1:6" x14ac:dyDescent="0.35">
      <c r="A43" s="38">
        <v>31</v>
      </c>
      <c r="B43" s="41" t="s">
        <v>6</v>
      </c>
      <c r="C43" s="39"/>
      <c r="D43" s="40"/>
      <c r="E43" s="43"/>
      <c r="F43" s="42"/>
    </row>
    <row r="44" spans="1:6" x14ac:dyDescent="0.35">
      <c r="A44" s="38">
        <v>32</v>
      </c>
      <c r="B44" s="41" t="s">
        <v>6</v>
      </c>
      <c r="C44" s="39"/>
      <c r="D44" s="40"/>
      <c r="E44" s="43"/>
      <c r="F44" s="42"/>
    </row>
    <row r="45" spans="1:6" x14ac:dyDescent="0.35">
      <c r="A45" s="38">
        <v>33</v>
      </c>
      <c r="B45" s="41" t="s">
        <v>6</v>
      </c>
      <c r="C45" s="39"/>
      <c r="D45" s="40"/>
      <c r="E45" s="43"/>
      <c r="F45" s="42"/>
    </row>
    <row r="46" spans="1:6" x14ac:dyDescent="0.35">
      <c r="A46" s="38">
        <v>34</v>
      </c>
      <c r="B46" s="41" t="s">
        <v>6</v>
      </c>
      <c r="C46" s="39"/>
      <c r="D46" s="40"/>
      <c r="E46" s="43"/>
      <c r="F46" s="42"/>
    </row>
    <row r="47" spans="1:6" x14ac:dyDescent="0.35">
      <c r="A47" s="38">
        <v>35</v>
      </c>
      <c r="B47" s="41" t="s">
        <v>6</v>
      </c>
      <c r="C47" s="39"/>
      <c r="D47" s="40"/>
      <c r="E47" s="43"/>
      <c r="F47" s="42"/>
    </row>
    <row r="48" spans="1:6" x14ac:dyDescent="0.35">
      <c r="A48" s="38">
        <v>36</v>
      </c>
      <c r="B48" s="41" t="s">
        <v>6</v>
      </c>
      <c r="C48" s="39"/>
      <c r="D48" s="40"/>
      <c r="E48" s="43"/>
      <c r="F48" s="42"/>
    </row>
    <row r="49" spans="1:6" x14ac:dyDescent="0.35">
      <c r="A49" s="38">
        <v>37</v>
      </c>
      <c r="B49" s="41" t="s">
        <v>6</v>
      </c>
      <c r="C49" s="39"/>
      <c r="D49" s="40"/>
      <c r="E49" s="43"/>
      <c r="F49" s="42"/>
    </row>
    <row r="50" spans="1:6" x14ac:dyDescent="0.35">
      <c r="A50" s="38">
        <v>38</v>
      </c>
      <c r="B50" s="41" t="s">
        <v>6</v>
      </c>
      <c r="C50" s="39"/>
      <c r="D50" s="40"/>
      <c r="E50" s="43"/>
      <c r="F50" s="42"/>
    </row>
    <row r="51" spans="1:6" x14ac:dyDescent="0.35">
      <c r="A51" s="38">
        <v>39</v>
      </c>
      <c r="B51" s="41" t="s">
        <v>6</v>
      </c>
      <c r="C51" s="39"/>
      <c r="D51" s="40"/>
      <c r="E51" s="43"/>
      <c r="F51" s="42"/>
    </row>
    <row r="52" spans="1:6" x14ac:dyDescent="0.35">
      <c r="A52" s="38">
        <v>40</v>
      </c>
      <c r="B52" s="41" t="s">
        <v>6</v>
      </c>
      <c r="C52" s="39"/>
      <c r="D52" s="40"/>
      <c r="E52" s="43"/>
      <c r="F52" s="42"/>
    </row>
    <row r="53" spans="1:6" x14ac:dyDescent="0.35">
      <c r="A53" s="38">
        <v>41</v>
      </c>
      <c r="B53" s="41" t="s">
        <v>6</v>
      </c>
      <c r="C53" s="39"/>
      <c r="D53" s="40"/>
      <c r="E53" s="43"/>
      <c r="F53" s="42"/>
    </row>
    <row r="54" spans="1:6" x14ac:dyDescent="0.35">
      <c r="A54" s="38">
        <v>42</v>
      </c>
      <c r="B54" s="41" t="s">
        <v>6</v>
      </c>
      <c r="C54" s="39"/>
      <c r="D54" s="40"/>
      <c r="E54" s="43"/>
      <c r="F54" s="42"/>
    </row>
    <row r="55" spans="1:6" x14ac:dyDescent="0.35">
      <c r="A55" s="38">
        <v>43</v>
      </c>
      <c r="B55" s="41" t="s">
        <v>6</v>
      </c>
      <c r="C55" s="39"/>
      <c r="D55" s="40"/>
      <c r="E55" s="43"/>
      <c r="F55" s="42"/>
    </row>
    <row r="56" spans="1:6" x14ac:dyDescent="0.35">
      <c r="A56" s="38">
        <v>44</v>
      </c>
      <c r="B56" s="41" t="s">
        <v>6</v>
      </c>
      <c r="C56" s="39"/>
      <c r="D56" s="40"/>
      <c r="E56" s="43"/>
      <c r="F56" s="42"/>
    </row>
    <row r="57" spans="1:6" x14ac:dyDescent="0.35">
      <c r="A57" s="38">
        <v>45</v>
      </c>
      <c r="B57" s="41" t="s">
        <v>6</v>
      </c>
      <c r="C57" s="39"/>
      <c r="D57" s="40"/>
      <c r="E57" s="43"/>
      <c r="F57" s="42"/>
    </row>
    <row r="58" spans="1:6" x14ac:dyDescent="0.35">
      <c r="A58" s="38">
        <v>46</v>
      </c>
      <c r="B58" s="41" t="s">
        <v>6</v>
      </c>
      <c r="C58" s="39"/>
      <c r="D58" s="40"/>
      <c r="E58" s="43"/>
      <c r="F58" s="42"/>
    </row>
    <row r="59" spans="1:6" x14ac:dyDescent="0.35">
      <c r="A59" s="38">
        <v>47</v>
      </c>
      <c r="B59" s="41" t="s">
        <v>6</v>
      </c>
      <c r="C59" s="39"/>
      <c r="D59" s="40"/>
      <c r="E59" s="43"/>
      <c r="F59" s="42"/>
    </row>
    <row r="60" spans="1:6" x14ac:dyDescent="0.35">
      <c r="A60" s="38">
        <v>48</v>
      </c>
      <c r="B60" s="41" t="s">
        <v>6</v>
      </c>
      <c r="C60" s="39"/>
      <c r="D60" s="40"/>
      <c r="E60" s="43"/>
      <c r="F60" s="42"/>
    </row>
    <row r="61" spans="1:6" x14ac:dyDescent="0.35">
      <c r="A61" s="38">
        <v>49</v>
      </c>
      <c r="B61" s="41" t="s">
        <v>6</v>
      </c>
      <c r="C61" s="39"/>
      <c r="D61" s="40"/>
      <c r="E61" s="43"/>
      <c r="F61" s="42"/>
    </row>
    <row r="62" spans="1:6" x14ac:dyDescent="0.35">
      <c r="A62" s="38">
        <v>50</v>
      </c>
      <c r="B62" s="41" t="s">
        <v>6</v>
      </c>
      <c r="C62" s="39"/>
      <c r="D62" s="40"/>
      <c r="E62" s="43"/>
      <c r="F62" s="42"/>
    </row>
  </sheetData>
  <mergeCells count="11">
    <mergeCell ref="A1:B1"/>
    <mergeCell ref="A2:B2"/>
    <mergeCell ref="A4:B4"/>
    <mergeCell ref="A5:B5"/>
    <mergeCell ref="A6:B8"/>
    <mergeCell ref="F10:F11"/>
    <mergeCell ref="A10:A11"/>
    <mergeCell ref="B10:B11"/>
    <mergeCell ref="C10:C11"/>
    <mergeCell ref="D10:D11"/>
    <mergeCell ref="E10:E11"/>
  </mergeCells>
  <pageMargins left="0.7" right="0.7" top="0.75" bottom="0.75" header="0.3" footer="0.3"/>
  <pageSetup scale="9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f613a829-b4c1-4cd7-9179-165b3308129d">
      <UserInfo>
        <DisplayName>Jeff Goolsby</DisplayName>
        <AccountId>2874</AccountId>
        <AccountType/>
      </UserInfo>
      <UserInfo>
        <DisplayName>Jessica Duncan</DisplayName>
        <AccountId>2898</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E49BA64476B1F41B7250DE5E08A0F52" ma:contentTypeVersion="14" ma:contentTypeDescription="Create a new document." ma:contentTypeScope="" ma:versionID="ecb9803ab6fc5c51af6d724eafa1192f">
  <xsd:schema xmlns:xsd="http://www.w3.org/2001/XMLSchema" xmlns:xs="http://www.w3.org/2001/XMLSchema" xmlns:p="http://schemas.microsoft.com/office/2006/metadata/properties" xmlns:ns1="http://schemas.microsoft.com/sharepoint/v3" xmlns:ns2="fb0118ad-84c4-4230-82d0-1dd00535cc61" xmlns:ns3="f613a829-b4c1-4cd7-9179-165b3308129d" targetNamespace="http://schemas.microsoft.com/office/2006/metadata/properties" ma:root="true" ma:fieldsID="9f190b3770e8dd2c6ac625dcf4a7a7cd" ns1:_="" ns2:_="" ns3:_="">
    <xsd:import namespace="http://schemas.microsoft.com/sharepoint/v3"/>
    <xsd:import namespace="fb0118ad-84c4-4230-82d0-1dd00535cc61"/>
    <xsd:import namespace="f613a829-b4c1-4cd7-9179-165b3308129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6" nillable="true" ma:displayName="Unified Compliance Policy Properties" ma:hidden="true" ma:internalName="_ip_UnifiedCompliancePolicyProperties">
      <xsd:simpleType>
        <xsd:restriction base="dms:Note"/>
      </xsd:simpleType>
    </xsd:element>
    <xsd:element name="_ip_UnifiedCompliancePolicyUIAction" ma:index="17"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0118ad-84c4-4230-82d0-1dd00535cc6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13a829-b4c1-4cd7-9179-165b3308129d"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623393-526A-4ECB-B98C-89B84DD4DF8F}">
  <ds:schemaRefs>
    <ds:schemaRef ds:uri="http://schemas.microsoft.com/sharepoint/v3"/>
    <ds:schemaRef ds:uri="http://schemas.openxmlformats.org/package/2006/metadata/core-properties"/>
    <ds:schemaRef ds:uri="http://www.w3.org/XML/1998/namespace"/>
    <ds:schemaRef ds:uri="http://schemas.microsoft.com/office/infopath/2007/PartnerControls"/>
    <ds:schemaRef ds:uri="f613a829-b4c1-4cd7-9179-165b3308129d"/>
    <ds:schemaRef ds:uri="http://schemas.microsoft.com/office/2006/documentManagement/types"/>
    <ds:schemaRef ds:uri="http://purl.org/dc/terms/"/>
    <ds:schemaRef ds:uri="fb0118ad-84c4-4230-82d0-1dd00535cc61"/>
    <ds:schemaRef ds:uri="http://schemas.microsoft.com/office/2006/metadata/properties"/>
    <ds:schemaRef ds:uri="http://purl.org/dc/dcmitype/"/>
    <ds:schemaRef ds:uri="http://purl.org/dc/elements/1.1/"/>
  </ds:schemaRefs>
</ds:datastoreItem>
</file>

<file path=customXml/itemProps2.xml><?xml version="1.0" encoding="utf-8"?>
<ds:datastoreItem xmlns:ds="http://schemas.openxmlformats.org/officeDocument/2006/customXml" ds:itemID="{F99CCC7B-FEF2-4328-BA6A-F1DF01B858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b0118ad-84c4-4230-82d0-1dd00535cc61"/>
    <ds:schemaRef ds:uri="f613a829-b4c1-4cd7-9179-165b330812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BED1A35-75C9-48CA-ADA9-157D27ADAC4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Summary</vt:lpstr>
      <vt:lpstr>BWC Solutions</vt:lpstr>
      <vt:lpstr>Equipment &amp; Accessories</vt:lpstr>
      <vt:lpstr>Software</vt:lpstr>
      <vt:lpstr>Hosting</vt:lpstr>
      <vt:lpstr>Discounts &amp; Other Pricing</vt:lpstr>
      <vt:lpstr>Devices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ljones</dc:creator>
  <cp:lastModifiedBy>Atish Mazumdar</cp:lastModifiedBy>
  <dcterms:created xsi:type="dcterms:W3CDTF">2018-11-20T16:00:00Z</dcterms:created>
  <dcterms:modified xsi:type="dcterms:W3CDTF">2021-03-31T01:02:02Z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0x0101008E49BA64476B1F41B7250DE5E08A0F52</vt:lpwstr>
  </property>
</Properties>
</file>